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me" sheetId="1" state="visible" r:id="rId3"/>
    <sheet name="Model" sheetId="2" state="visible" r:id="rId4"/>
  </sheets>
  <definedNames>
    <definedName name="solver_opt" localSheetId="1" hidden="1">Model!$C$49</definedName>
    <definedName name="solver_typ" localSheetId="1" hidden="1">2</definedName>
    <definedName name="solver_adj" localSheetId="1" hidden="1">Model!$C$40:$E$45,Model!$H$40:$H$45</definedName>
    <definedName name="solver_num" localSheetId="1" hidden="1">8</definedName>
    <definedName name="solver_lhs1" localSheetId="1" hidden="1">Model!$H$40:$H$45</definedName>
    <definedName name="solver_rel1" localSheetId="1" hidden="1">5</definedName>
    <definedName name="solver_rhs1" localSheetId="1" hidden="1">"binary"</definedName>
    <definedName name="solver_lhs2" localSheetId="1" hidden="1">Model!$C$40:$E$45</definedName>
    <definedName name="solver_rel2" localSheetId="1" hidden="1">1</definedName>
    <definedName name="solver_rhs2" localSheetId="1" hidden="1">Model!$G$24:$I$29</definedName>
    <definedName name="solver_lhs3" localSheetId="1" hidden="1">Model!$E$53:$E$55</definedName>
    <definedName name="solver_rel3" localSheetId="1" hidden="1">2</definedName>
    <definedName name="solver_rhs3" localSheetId="1" hidden="1">Model!$G$53:$G$55</definedName>
    <definedName name="solver_lhs4" localSheetId="1" hidden="1">Model!$E$56:$E$61</definedName>
    <definedName name="solver_rel4" localSheetId="1" hidden="1">1</definedName>
    <definedName name="solver_rhs4" localSheetId="1" hidden="1">Model!$G$56:$G$61</definedName>
    <definedName name="solver_lhs5" localSheetId="1" hidden="1">Model!$E$62:$E$67</definedName>
    <definedName name="solver_rel5" localSheetId="1" hidden="1">1</definedName>
    <definedName name="solver_rhs5" localSheetId="1" hidden="1">Model!$G$62:$G$67</definedName>
    <definedName name="solver_lhs6" localSheetId="1" hidden="1">Model!$E$68:$E$73</definedName>
    <definedName name="solver_rel6" localSheetId="1" hidden="1">3</definedName>
    <definedName name="solver_rhs6" localSheetId="1" hidden="1">Model!$G$68:$G$73</definedName>
    <definedName name="solver_lhs7" localSheetId="1" hidden="1">Model!$E$74:$E$74</definedName>
    <definedName name="solver_rel7" localSheetId="1" hidden="1">2</definedName>
    <definedName name="solver_rhs7" localSheetId="1" hidden="1">Model!$G$74:$G$74</definedName>
    <definedName name="solver_lhs8" localSheetId="1" hidden="1">Model!$E$75:$E$76</definedName>
    <definedName name="solver_rel8" localSheetId="1" hidden="1">1</definedName>
    <definedName name="solver_rhs8" localSheetId="1" hidden="1">Model!$G$75:$G$76</definedName>
    <definedName name="solver_ver" localSheetId="1" hidden="1">3</definedName>
    <definedName name="solver_val" localSheetId="1" hidden="1">0</definedName>
    <definedName name="solver_neg" localSheetId="1" hidden="1">1</definedName>
    <definedName name="solver_eng" localSheetId="1" hidden="1">2</definedName>
    <definedName name="solver_pre" localSheetId="1" hidden="1">0.000001</definedName>
    <definedName name="solver_tol" localSheetId="1" hidden="1">0.01</definedName>
    <definedName name="solver_itr" localSheetId="1" hidden="1">2147483647</definedName>
    <definedName name="solver_tim" localSheetId="1" hidden="1">2147483647</definedName>
    <definedName name="solver_scl" localSheetId="1" hidden="1">1</definedName>
    <definedName name="solver_sho" localSheetId="1" hidden="1">2</definedName>
    <definedName name="solver_rlx" localSheetId="1" hidden="1">2</definedName>
    <definedName name="solver_rsd" localSheetId="1" hidden="1">0</definedName>
    <definedName name="solver_drv" localSheetId="1" hidden="1">1</definedName>
    <definedName name="solver_est" localSheetId="1" hidden="1">1</definedName>
    <definedName name="solver_nwt" localSheetId="1" hidden="1">1</definedName>
    <definedName name="solver_cvg" localSheetId="1" hidden="1">0.0001</definedName>
    <definedName name="solver_mni" localSheetId="1" hidden="1">30</definedName>
    <definedName name="solver_mrt" localSheetId="1" hidden="1">0.075</definedName>
    <definedName name="solver_msl" localSheetId="1" hidden="1">2</definedName>
    <definedName name="solver_mip" localSheetId="1" hidden="1">2147483647</definedName>
    <definedName name="solver_nod" localSheetId="1" hidden="1">2147483647</definedName>
    <definedName name="solver_ssz" localSheetId="1" hidden="1">100</definedName>
    <definedName name="solver_rbv" localSheetId="1" hidden="1">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<sst xmlns="http://schemas.openxmlformats.org/spreadsheetml/2006/main" count="243" uniqueCount="181">
  <si>
    <t xml:space="preserve">Week 5. Fixed-charge unit selection MILP (STUDENT)</t>
  </si>
  <si>
    <t xml:space="preserve">2105623 Optimization of Chemical Processes, Chulalongkorn University, Semester 1/2026</t>
  </si>
  <si>
    <t xml:space="preserve">Description:</t>
  </si>
  <si>
    <t xml:space="preserve">A fixed-charge unit selection problem. A plant must meet the annual demand for three products from a set of candidate process units. A unit that is installed at all costs a fixed annualized charge, must carry at least a minimum annual throughput, and cannot exceed its operating hours. Logical rules link the installation decisions to one another.</t>
  </si>
  <si>
    <t xml:space="preserve">Example context:</t>
  </si>
  <si>
    <t xml:space="preserve">A zinc-air battery materials plant must supply three intermediates: anode paste, cathode sheet and separator film. Six candidate units are offered. Each has an annualized fixed cost, a limited number of operating hours per year, a production rate that depends on the product, a variable processing cost, and a minimum annual throughput below which the vendor will not warrant the equipment. Two of the units are offered under competing licenses and exactly one of them may be taken. The spray dryer shares its solvent recovery with the slot-die coater and cannot be installed without it. The commissioning crew can bring at most four units on line in the year. This is the same instance solved with Pyomo in notebooks/W05_modeling4_logical_discrete.ipynb, section 6.</t>
  </si>
  <si>
    <t xml:space="preserve">Algebraic model</t>
  </si>
  <si>
    <t xml:space="preserve">Sets</t>
  </si>
  <si>
    <t xml:space="preserve">    u in U    candidate process units, 6 of them</t>
  </si>
  <si>
    <t xml:space="preserve">    p in P    products, 3 of them</t>
  </si>
  <si>
    <t xml:space="preserve">Decision variables</t>
  </si>
  <si>
    <t xml:space="preserve">    x[u,p] &gt;= 0        tonnes per year of product p made on unit u     Model!$C$40:$E$45</t>
  </si>
  <si>
    <t xml:space="preserve">    z[u] in {0,1}      1 if unit u is installed                        Model!$H$40:$H$45</t>
  </si>
  <si>
    <t xml:space="preserve">Objective</t>
  </si>
  <si>
    <t xml:space="preserve">    min  sum_u F[u] z[u]  +  sum_(u,p) c[u,p] x[u,p] / 1000            Model!$C$49</t>
  </si>
  <si>
    <t xml:space="preserve">         (fixed charges in kUSD/yr, processing cost converted from USD/t to kUSD/yr)</t>
  </si>
  <si>
    <t xml:space="preserve">Subject to</t>
  </si>
  <si>
    <t xml:space="preserve">    sum_u x[u,p] = d[p]                        for all p    demand is met exactly</t>
  </si>
  <si>
    <t xml:space="preserve">    sum_p x[u,p] / r[u,p] &lt;= H[u]              for all u    operating hours available</t>
  </si>
  <si>
    <t xml:space="preserve">    sum_p x[u,p] - M z[u] &lt;= 0                 for all u    fixed-charge on/off link (big-M)</t>
  </si>
  <si>
    <t xml:space="preserve">    sum_p x[u,p] - L[u] z[u] &gt;= 0              for all u    minimum run rate</t>
  </si>
  <si>
    <t xml:space="preserve">    x[u,p] &lt;= U[u,p]                           for all u,p  arc bound, 0 where the unit cannot make p</t>
  </si>
  <si>
    <t xml:space="preserve">    z[U2] + z[U6] = 1                                       competing licenses, exactly one</t>
  </si>
  <si>
    <t xml:space="preserve">    z[U4] - z[U3] &lt;= 0                                      logical implication, U4 requires U3</t>
  </si>
  <si>
    <t xml:space="preserve">    sum_u z[u] &lt;= 4                                         commissioning crew, cardinality</t>
  </si>
  <si>
    <t xml:space="preserve">    x[u,p] &gt;= 0,  z[u] in {0,1}</t>
  </si>
  <si>
    <t xml:space="preserve">The pair  sum_p x[u,p] &lt;= M z[u]  and  sum_p x[u,p] &gt;= L[u] z[u]  encodes the semicontinuous set</t>
  </si>
  <si>
    <t xml:space="preserve">    throughput of unit u  in  {0} union [L[u], M],</t>
  </si>
  <si>
    <t xml:space="preserve">which is a disjunction and not an interval. The binary is what makes it expressible in a linear model.</t>
  </si>
  <si>
    <t xml:space="preserve">The row  z[U4] - z[U3] &lt;= 0  is the linear form of the proposition 'U4 implies U3'. Check it on the</t>
  </si>
  <si>
    <t xml:space="preserve">truth table: (0,0) gives 0 &lt;= 0, (0,1) gives -1 &lt;= 0, (1,1) gives 0 &lt;= 0, and (1,0) gives 1 &lt;= 0,</t>
  </si>
  <si>
    <t xml:space="preserve">which is false, and (1,0) is exactly the assignment the proposition forbids.</t>
  </si>
  <si>
    <t xml:space="preserve">Color legend</t>
  </si>
  <si>
    <t xml:space="preserve">Blue text  -  Given data and the big-M input. Only the big-M cell is meant to be changed.</t>
  </si>
  <si>
    <t xml:space="preserve">Yellow fill  -  Cells you must complete in the STUDENT workbook.</t>
  </si>
  <si>
    <t xml:space="preserve">Green fill  -  Changing cells, that is the decision variables. OpenSolver writes here.</t>
  </si>
  <si>
    <t xml:space="preserve">Black text  -  Formulas. Read them, do not retype them as numbers.</t>
  </si>
  <si>
    <t xml:space="preserve">OpenSolver setup for this workbook</t>
  </si>
  <si>
    <t xml:space="preserve">1.  Open the Model sheet. Data &gt; OpenSolver &gt; Model.</t>
  </si>
  <si>
    <t xml:space="preserve">2.  Objective cell            Model!$C$49        set to Min.</t>
  </si>
  <si>
    <t xml:space="preserve">3.  Changing cells            Model!$C$40:$E$45,Model!$H$40:$H$45</t>
  </si>
  <si>
    <t xml:space="preserve">        (18 allocation cells and 6 install decisions, entered as two ranges separated by a comma).</t>
  </si>
  <si>
    <t xml:space="preserve">4.  Constraints, added one range at a time:</t>
  </si>
  <si>
    <t xml:space="preserve">        Model!$H$40:$H$45  bin                        install decisions are binary</t>
  </si>
  <si>
    <t xml:space="preserve">        Model!$C$40:$E$45  &lt;=  Model!$G$24:$I$29      arc bound, forces 0 where a unit cannot make p</t>
  </si>
  <si>
    <t xml:space="preserve">        Model!$E$53:$E$55   =  Model!$G$53:$G$55      demand met exactly</t>
  </si>
  <si>
    <t xml:space="preserve">        Model!$E$56:$E$61  &lt;=  Model!$G$56:$G$61      operating hours available</t>
  </si>
  <si>
    <t xml:space="preserve">        Model!$E$62:$E$67  &lt;=  Model!$G$62:$G$67      fixed-charge on/off link, uses the big-M cell</t>
  </si>
  <si>
    <t xml:space="preserve">        Model!$E$68:$E$73  &gt;=  Model!$G$68:$G$73      minimum run rate</t>
  </si>
  <si>
    <t xml:space="preserve">        Model!$E$74:$E$74   =  Model!$G$74:$G$74      competing licenses, exactly one</t>
  </si>
  <si>
    <t xml:space="preserve">        Model!$E$75:$E$76  &lt;=  Model!$G$75:$G$76      implication and crew cardinality</t>
  </si>
  <si>
    <t xml:space="preserve">5.  Tick 'Make unconstrained variable cells non-negative'.</t>
  </si>
  <si>
    <t xml:space="preserve">6.  Solver engine             COIN-OR CBC.  CBC branches and bounds on the six binaries.</t>
  </si>
  <si>
    <t xml:space="preserve">7.  Leave 'Get sensitivity report' UNTICKED. A sensitivity report is not defined for a model with</t>
  </si>
  <si>
    <t xml:space="preserve">    integer variables, and OpenSolver will refuse it. See the troubleshooting table in the setup guide.</t>
  </si>
  <si>
    <t xml:space="preserve">8.  Click Solve. The status bar should read 'Optimal'.</t>
  </si>
  <si>
    <t xml:space="preserve">9.  Cross-check: the objective cell must read 2,533.226 kUSD/yr, the value the Pyomo notebook returns.</t>
  </si>
  <si>
    <t xml:space="preserve">Spreadsheet range to Pyomo component</t>
  </si>
  <si>
    <t xml:space="preserve">    Model!$B$6:$B$11  -&gt; Set U            Model!$C$32:$E$32 -&gt; Set P</t>
  </si>
  <si>
    <t xml:space="preserve">    Model!$C$6:$E$11  -&gt; Param F, H, L    Model!$C$15:$E$20 -&gt; Param r</t>
  </si>
  <si>
    <t xml:space="preserve">    Model!$C$24:$E$29 -&gt; Param c          Model!$C$33:$E$33 -&gt; Param d</t>
  </si>
  <si>
    <t xml:space="preserve">    Model!$C$36       -&gt; Param M (big-M)  Model!$G$24:$I$29 -&gt; Param U (arc bound)</t>
  </si>
  <si>
    <t xml:space="preserve">    Model!$C$40:$E$45 -&gt; Var x            Model!$H$40:$H$45 -&gt; Var z (Binary)</t>
  </si>
  <si>
    <t xml:space="preserve">    Model!$E$53:$E$55 -&gt; Constraint demand</t>
  </si>
  <si>
    <t xml:space="preserve">    Model!$E$56:$E$61 -&gt; Constraint hours</t>
  </si>
  <si>
    <t xml:space="preserve">    Model!$E$62:$E$67 -&gt; Constraint link (big-M)</t>
  </si>
  <si>
    <t xml:space="preserve">    Model!$E$68:$E$73 -&gt; Constraint min_throughput</t>
  </si>
  <si>
    <t xml:space="preserve">    Model!$E$74:$E$76 -&gt; Constraint license, utility, crew</t>
  </si>
  <si>
    <t xml:space="preserve">    Model!$C$49       -&gt; Objective cost</t>
  </si>
  <si>
    <t xml:space="preserve">The big-M cell, and what is deliberately not done in this workbook</t>
  </si>
  <si>
    <t xml:space="preserve">Cell Model!$C$36 holds the big-M used in the on/off link  sum_p x[u,p] &lt;= M z[u].  It is an input,</t>
  </si>
  <si>
    <t xml:space="preserve">in blue, and you are meant to change it. Any M at least as large as the largest throughput any single</t>
  </si>
  <si>
    <t xml:space="preserve">unit could physically carry is valid, and cell Model!$C$37 computes that tightest global value from</t>
  </si>
  <si>
    <t xml:space="preserve">the data: 2,232 t/yr, the slot-die coater running only cathode sheet for all 3,600 of its hours.</t>
  </si>
  <si>
    <t xml:space="preserve">The workbook ships with M = 2,500.</t>
  </si>
  <si>
    <t xml:space="preserve">Two things happen when you enlarge M, and only one of them is visible in the answer.</t>
  </si>
  <si>
    <t xml:space="preserve">    (a)  The integer optimum does not move. Every valid M describes the same set of integer points,</t>
  </si>
  <si>
    <t xml:space="preserve">         so CBC still returns 2,533.226 kUSD/yr. Try M = 50,000 and confirm this.</t>
  </si>
  <si>
    <t xml:space="preserve">    (b)  The LP relaxation collapses. Relaxing z to [0,1] in  sum_p x &lt;= M z  gives  z &gt;= (sum_p x)/M.</t>
  </si>
  <si>
    <t xml:space="preserve">         With a tight M a unit that is used at all must buy most of its fixed charge; with M a hundred</t>
  </si>
  <si>
    <t xml:space="preserve">         times larger it buys one hundredth of it. Measured on this instance:</t>
  </si>
  <si>
    <t xml:space="preserve">             M = 2,500      LP bound 2,143.300 kUSD/yr      integrality gap 15.39 percent</t>
  </si>
  <si>
    <t xml:space="preserve">             M = 5,000      LP bound 1,962.974 kUSD/yr      integrality gap 22.51 percent</t>
  </si>
  <si>
    <t xml:space="preserve">             M = 50,000     LP bound 1,860.963 kUSD/yr      integrality gap 26.54 percent</t>
  </si>
  <si>
    <t xml:space="preserve">             M = 1,000,000  LP bound 1,844.487 kUSD/yr      integrality gap 27.19 percent</t>
  </si>
  <si>
    <t xml:space="preserve">         The bound is what branch and bound spends its effort closing, so a lazy M is paid for in</t>
  </si>
  <si>
    <t xml:space="preserve">         search time on every instance, forever. To see the bound yourself in this workbook, replace</t>
  </si>
  <si>
    <t xml:space="preserve">         the 'bin' constraint by  Model!$H$40:$H$45 &lt;= 1  and re-solve: that is the LP relaxation.</t>
  </si>
  <si>
    <t xml:space="preserve">    (c)  A large M is also a hole in the model. Solvers accept z as integral within an absolute</t>
  </si>
  <si>
    <t xml:space="preserve">         tolerance of about 1e-6. With M = 1e10 a z reported as 0 still permits 10,000 t/yr of flow</t>
  </si>
  <si>
    <t xml:space="preserve">         through a unit the solution claims is not installed.</t>
  </si>
  <si>
    <t xml:space="preserve">Why the big-M versus convex hull comparison is NOT done in this workbook.</t>
  </si>
  <si>
    <t xml:space="preserve">The convex hull, or disaggregated, formulation replaces the single link row by one row per (u,p) pair,</t>
  </si>
  <si>
    <t xml:space="preserve">    x[u,p] &lt;= min(d[p], H[u] r[u,p]) z[u],</t>
  </si>
  <si>
    <t xml:space="preserve">and its LP relaxation is the tightest any formulation of the disjunction can have. Comparing the two</t>
  </si>
  <si>
    <t xml:space="preserve">honestly means solving both the MILP and its LP relaxation for each formulation, for several values of</t>
  </si>
  <si>
    <t xml:space="preserve">M, timing each solve, and reading off the integrality gap: dozens of re-solves, each one a separate</t>
  </si>
  <si>
    <t xml:space="preserve">click-through of the OpenSolver dialog, with the results transcribed by hand. That is a loop, and a</t>
  </si>
  <si>
    <t xml:space="preserve">loop belongs in Python. Section 4 and section 5 of W05_modeling4_logical_discrete.ipynb run exactly</t>
  </si>
  <si>
    <t xml:space="preserve">that experiment in Pyomo, over four formulations and three instances, and report bound, row count,</t>
  </si>
  <si>
    <t xml:space="preserve">solve time and integrality gap in one table. Use this workbook to understand what a single big-M row</t>
  </si>
  <si>
    <t xml:space="preserve">does; use the notebook to measure what a family of them costs.</t>
  </si>
  <si>
    <t xml:space="preserve">Week 5. Fixed-charge unit selection model (STUDENT)</t>
  </si>
  <si>
    <t xml:space="preserve">Given data: candidate process units (blue text, do not edit)</t>
  </si>
  <si>
    <t xml:space="preserve">Unit</t>
  </si>
  <si>
    <t xml:space="preserve">Fixed cost (kUSD/yr)</t>
  </si>
  <si>
    <t xml:space="preserve">Hours available (h/yr)</t>
  </si>
  <si>
    <t xml:space="preserve">Minimum throughput (t/yr)</t>
  </si>
  <si>
    <t xml:space="preserve">Max possible throughput (t/yr)</t>
  </si>
  <si>
    <t xml:space="preserve">U1 mixer-extruder</t>
  </si>
  <si>
    <t xml:space="preserve">U2 roll press</t>
  </si>
  <si>
    <t xml:space="preserve">U3 slot-die coater</t>
  </si>
  <si>
    <t xml:space="preserve">U4 spray dryer</t>
  </si>
  <si>
    <t xml:space="preserve">U5 calciner</t>
  </si>
  <si>
    <t xml:space="preserve">U6 calender line</t>
  </si>
  <si>
    <t xml:space="preserve">Given data: production rate (t/h).  A dash means the unit cannot make that product.</t>
  </si>
  <si>
    <t xml:space="preserve">Derived: hours required per tonne (h/t) = 1 / rate</t>
  </si>
  <si>
    <t xml:space="preserve">anode paste</t>
  </si>
  <si>
    <t xml:space="preserve">cathode sheet</t>
  </si>
  <si>
    <t xml:space="preserve">separator film</t>
  </si>
  <si>
    <t xml:space="preserve">anode paste (h/t)</t>
  </si>
  <si>
    <t xml:space="preserve">cathode sheet (h/t)</t>
  </si>
  <si>
    <t xml:space="preserve">separator film (h/t)</t>
  </si>
  <si>
    <t xml:space="preserve">Given data: variable processing cost (USD/t)</t>
  </si>
  <si>
    <t xml:space="preserve">Derived: allocation upper bound U[u,p] (t/yr)</t>
  </si>
  <si>
    <t xml:space="preserve">Given data: annual demand (t/yr)</t>
  </si>
  <si>
    <t xml:space="preserve">Product</t>
  </si>
  <si>
    <t xml:space="preserve">Demand</t>
  </si>
  <si>
    <t xml:space="preserve">Input you may change: the big-M used in the on/off link</t>
  </si>
  <si>
    <t xml:space="preserve">Big-M (t/yr)</t>
  </si>
  <si>
    <t xml:space="preserve">Change this cell, re-solve, and watch the LP relaxation bound move. Any M at least as large as the value below is valid.</t>
  </si>
  <si>
    <t xml:space="preserve">Tightest valid M here (t/yr)</t>
  </si>
  <si>
    <t xml:space="preserve">Model: allocation x[u,p] (t/yr) and install decisions z[u].  Green cells are the changing cells.</t>
  </si>
  <si>
    <t xml:space="preserve">Throughput (t/yr)</t>
  </si>
  <si>
    <t xml:space="preserve">Hours used (h/yr)</t>
  </si>
  <si>
    <t xml:space="preserve">Install z[u] (binary)</t>
  </si>
  <si>
    <t xml:space="preserve">worked example, copy this pattern down</t>
  </si>
  <si>
    <t xml:space="preserve">Fixed charges (kUSD/yr)</t>
  </si>
  <si>
    <t xml:space="preserve">Variable processing cost (kUSD/yr)</t>
  </si>
  <si>
    <t xml:space="preserve">OBJECTIVE: total annualized cost (kUSD/yr)</t>
  </si>
  <si>
    <t xml:space="preserve">minimize this cell</t>
  </si>
  <si>
    <t xml:space="preserve">Constraints, one row each.</t>
  </si>
  <si>
    <t xml:space="preserve">Constraint</t>
  </si>
  <si>
    <t xml:space="preserve">VALUE</t>
  </si>
  <si>
    <t xml:space="preserve">Rel</t>
  </si>
  <si>
    <t xml:space="preserve">RHS</t>
  </si>
  <si>
    <t xml:space="preserve">Demand met exactly: anode paste</t>
  </si>
  <si>
    <t xml:space="preserve">=</t>
  </si>
  <si>
    <t xml:space="preserve">Demand met exactly: cathode sheet</t>
  </si>
  <si>
    <t xml:space="preserve">Demand met exactly: separator film</t>
  </si>
  <si>
    <t xml:space="preserve">Operating hours available: U1 mixer-extruder</t>
  </si>
  <si>
    <t xml:space="preserve">&lt;=</t>
  </si>
  <si>
    <t xml:space="preserve">Operating hours available: U2 roll press</t>
  </si>
  <si>
    <t xml:space="preserve">Operating hours available: U3 slot-die coater</t>
  </si>
  <si>
    <t xml:space="preserve">Operating hours available: U4 spray dryer</t>
  </si>
  <si>
    <t xml:space="preserve">Operating hours available: U5 calciner</t>
  </si>
  <si>
    <t xml:space="preserve">Operating hours available: U6 calender line</t>
  </si>
  <si>
    <t xml:space="preserve">On/off link (big-M): U1 mixer-extruder</t>
  </si>
  <si>
    <t xml:space="preserve">On/off link (big-M): U2 roll press</t>
  </si>
  <si>
    <t xml:space="preserve">On/off link (big-M): U3 slot-die coater</t>
  </si>
  <si>
    <t xml:space="preserve">On/off link (big-M): U4 spray dryer</t>
  </si>
  <si>
    <t xml:space="preserve">On/off link (big-M): U5 calciner</t>
  </si>
  <si>
    <t xml:space="preserve">On/off link (big-M): U6 calender line</t>
  </si>
  <si>
    <t xml:space="preserve">Minimum run rate: U1 mixer-extruder</t>
  </si>
  <si>
    <t xml:space="preserve">&gt;=</t>
  </si>
  <si>
    <t xml:space="preserve">Minimum run rate: U2 roll press</t>
  </si>
  <si>
    <t xml:space="preserve">Minimum run rate: U3 slot-die coater</t>
  </si>
  <si>
    <t xml:space="preserve">Minimum run rate: U4 spray dryer</t>
  </si>
  <si>
    <t xml:space="preserve">Minimum run rate: U5 calciner</t>
  </si>
  <si>
    <t xml:space="preserve">Minimum run rate: U6 calender line</t>
  </si>
  <si>
    <t xml:space="preserve">Competing licenses: exactly one of U2, U6</t>
  </si>
  <si>
    <t xml:space="preserve">Implication: U4 requires U3 (z[U4] - z[U3])</t>
  </si>
  <si>
    <t xml:space="preserve">Commissioning crew: at most 4 units</t>
  </si>
  <si>
    <t xml:space="preserve">Two further restrictions are entered directly in the OpenSolver dialog, not as rows here:</t>
  </si>
  <si>
    <t xml:space="preserve">    Model!$H$40:$H$45  bin                          the install decisions are binary</t>
  </si>
  <si>
    <t xml:space="preserve">    Model!$C$40:$E$45 &lt;= Model!$G$24:$I$29          arc bound, 0 where a unit cannot make p</t>
  </si>
  <si>
    <t xml:space="preserve">Check block: the semicontinuous encoding at the values currently in the changing cells.</t>
  </si>
  <si>
    <t xml:space="preserve">z[u]</t>
  </si>
  <si>
    <t xml:space="preserve">Minimum run rate (t/yr)</t>
  </si>
  <si>
    <t xml:space="preserve">Encoding holds?</t>
  </si>
  <si>
    <t xml:space="preserve">This block is a diagnostic, not part of the model. It is also the worked example of the SUMPRODUCT and IF patterns used above.</t>
  </si>
</sst>
</file>

<file path=xl/styles.xml><?xml version="1.0" encoding="utf-8"?>
<styleSheet xmlns="http://schemas.openxmlformats.org/spreadsheetml/2006/main">
  <numFmts count="8">
    <numFmt numFmtId="164" formatCode="General"/>
    <numFmt numFmtId="165" formatCode="#,##0"/>
    <numFmt numFmtId="166" formatCode="0.00;\-0.00;\-"/>
    <numFmt numFmtId="167" formatCode="0.0000;\-0.0000;\-"/>
    <numFmt numFmtId="168" formatCode="#,##0.00;\-#,##0.00;\-"/>
    <numFmt numFmtId="169" formatCode="#,##0.00"/>
    <numFmt numFmtId="170" formatCode="0"/>
    <numFmt numFmtId="171" formatCode="#,##0.000"/>
  </numFmts>
  <fonts count="15">
    <font>
      <sz val="11"/>
      <color theme="1"/>
      <name val="Calibri"/>
      <family val="2"/>
      <charset val="1"/>
    </font>
    <font>
      <sz val="10"/>
      <name val="Arial"/>
      <family val="0"/>
    </font>
    <font>
      <sz val="10"/>
      <name val="Arial"/>
      <family val="0"/>
    </font>
    <font>
      <sz val="10"/>
      <name val="Arial"/>
      <family val="0"/>
    </font>
    <font>
      <sz val="11"/>
      <color theme="1"/>
      <name val="Arial"/>
      <family val="0"/>
      <charset val="1"/>
    </font>
    <font>
      <b val="true"/>
      <sz val="14"/>
      <color rgb="FF000000"/>
      <name val="Arial"/>
      <family val="0"/>
      <charset val="1"/>
    </font>
    <font>
      <i val="true"/>
      <sz val="10"/>
      <color rgb="FF000000"/>
      <name val="Arial"/>
      <family val="0"/>
      <charset val="1"/>
    </font>
    <font>
      <b val="true"/>
      <sz val="10"/>
      <color rgb="FF000000"/>
      <name val="Arial"/>
      <family val="0"/>
      <charset val="1"/>
    </font>
    <font>
      <sz val="10"/>
      <color rgb="FF000000"/>
      <name val="Arial"/>
      <family val="0"/>
      <charset val="1"/>
    </font>
    <font>
      <b val="true"/>
      <sz val="11"/>
      <color rgb="FF000000"/>
      <name val="Arial"/>
      <family val="0"/>
      <charset val="1"/>
    </font>
    <font>
      <sz val="10"/>
      <color rgb="FF0000FF"/>
      <name val="Arial"/>
      <family val="0"/>
      <charset val="1"/>
    </font>
    <font>
      <b val="true"/>
      <sz val="12"/>
      <color rgb="FF000000"/>
      <name val="Arial"/>
      <family val="0"/>
      <charset val="1"/>
    </font>
    <font>
      <b val="true"/>
      <sz val="13"/>
      <color rgb="FF000000"/>
      <name val="Arial"/>
      <family val="0"/>
      <charset val="1"/>
    </font>
    <font>
      <i val="true"/>
      <sz val="9"/>
      <color rgb="FF000000"/>
      <name val="Arial"/>
      <family val="0"/>
      <charset val="1"/>
    </font>
    <font>
      <b val="true"/>
      <sz val="11"/>
      <color rgb="FF0000FF"/>
      <name val="Arial"/>
      <family val="0"/>
      <charset val="1"/>
    </font>
  </fonts>
  <fills count="6">
    <fill>
      <patternFill patternType="none"/>
    </fill>
    <fill>
      <patternFill patternType="gray125"/>
    </fill>
    <fill>
      <patternFill patternType="solid">
        <fgColor rgb="FFFFFFCC"/>
        <bgColor rgb="FFFFFF99"/>
      </patternFill>
    </fill>
    <fill>
      <patternFill patternType="solid">
        <fgColor rgb="FFFFFF00"/>
        <bgColor rgb="FFFFFF00"/>
      </patternFill>
    </fill>
    <fill>
      <patternFill patternType="solid">
        <fgColor rgb="FFC6EFCE"/>
        <bgColor rgb="FFCCFFFF"/>
      </patternFill>
    </fill>
    <fill>
      <patternFill patternType="solid">
        <fgColor rgb="FFF2F2F2"/>
        <bgColor rgb="FFFFFFCC"/>
      </patternFill>
    </fill>
  </fills>
  <borders count="2">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8" fillId="4"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9" fillId="5" borderId="0" xfId="0" applyFont="true" applyBorder="false" applyAlignment="false" applyProtection="false">
      <alignment horizontal="general" vertical="bottom" textRotation="0" wrapText="false" indent="0" shrinkToFit="false"/>
      <protection locked="true" hidden="false"/>
    </xf>
    <xf numFmtId="164" fontId="8" fillId="5" borderId="0" xfId="0" applyFont="true" applyBorder="false" applyAlignment="false" applyProtection="false">
      <alignment horizontal="general" vertical="bottom" textRotation="0" wrapText="false" indent="0" shrinkToFit="false"/>
      <protection locked="true" hidden="false"/>
    </xf>
    <xf numFmtId="164" fontId="11" fillId="5"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center" vertical="top" textRotation="0" wrapText="true" indent="0" shrinkToFit="false"/>
      <protection locked="tru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65" fontId="8" fillId="0" borderId="1" xfId="0" applyFont="true" applyBorder="true" applyAlignment="false" applyProtection="false">
      <alignment horizontal="general" vertical="bottom" textRotation="0" wrapText="false" indent="0" shrinkToFit="false"/>
      <protection locked="true" hidden="false"/>
    </xf>
    <xf numFmtId="164" fontId="13" fillId="2" borderId="0" xfId="0" applyFont="true" applyBorder="false" applyAlignment="fals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center" vertical="center" textRotation="0" wrapText="false" indent="0" shrinkToFit="false"/>
      <protection locked="true" hidden="false"/>
    </xf>
    <xf numFmtId="166" fontId="10" fillId="0"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68" fontId="8"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14" fillId="0" borderId="1"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9" fontId="8" fillId="4" borderId="1" xfId="0" applyFont="true" applyBorder="true" applyAlignment="false" applyProtection="false">
      <alignment horizontal="general" vertical="bottom" textRotation="0" wrapText="false" indent="0" shrinkToFit="false"/>
      <protection locked="true" hidden="false"/>
    </xf>
    <xf numFmtId="169" fontId="8" fillId="0" borderId="1" xfId="0" applyFont="true" applyBorder="true" applyAlignment="false" applyProtection="false">
      <alignment horizontal="general" vertical="bottom" textRotation="0" wrapText="false" indent="0" shrinkToFit="false"/>
      <protection locked="true" hidden="false"/>
    </xf>
    <xf numFmtId="170" fontId="8" fillId="4"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64" fontId="9" fillId="5" borderId="1" xfId="0" applyFont="true" applyBorder="true" applyAlignment="false" applyProtection="false">
      <alignment horizontal="general" vertical="bottom" textRotation="0" wrapText="false" indent="0" shrinkToFit="false"/>
      <protection locked="true" hidden="false"/>
    </xf>
    <xf numFmtId="171" fontId="9" fillId="3" borderId="1" xfId="0" applyFont="true" applyBorder="true" applyAlignment="false" applyProtection="false">
      <alignment horizontal="general" vertical="bottom" textRotation="0" wrapText="false" indent="0" shrinkToFit="false"/>
      <protection locked="true" hidden="false"/>
    </xf>
    <xf numFmtId="164" fontId="7" fillId="5"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center" vertical="center" textRotation="0" wrapText="false" indent="0" shrinkToFit="false"/>
      <protection locked="true" hidden="false"/>
    </xf>
    <xf numFmtId="169" fontId="10" fillId="0"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70" fontId="10"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70" fontId="8"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1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108"/>
    <col collapsed="false" customWidth="true" hidden="false" outlineLevel="0" max="8" min="3" style="0" width="12"/>
  </cols>
  <sheetData>
    <row r="1" customFormat="false" ht="15" hidden="false" customHeight="false" outlineLevel="0" collapsed="false">
      <c r="A1" s="1"/>
      <c r="B1" s="1"/>
      <c r="C1" s="1"/>
      <c r="D1" s="1"/>
      <c r="E1" s="1"/>
      <c r="F1" s="1"/>
      <c r="G1" s="1"/>
      <c r="H1" s="1"/>
      <c r="I1" s="1"/>
      <c r="J1" s="1"/>
    </row>
    <row r="2" customFormat="false" ht="17.35" hidden="false" customHeight="false" outlineLevel="0" collapsed="false">
      <c r="A2" s="1"/>
      <c r="B2" s="2" t="s">
        <v>0</v>
      </c>
      <c r="C2" s="1"/>
      <c r="D2" s="1"/>
      <c r="E2" s="1"/>
      <c r="F2" s="1"/>
      <c r="G2" s="1"/>
      <c r="H2" s="1"/>
      <c r="I2" s="1"/>
      <c r="J2" s="1"/>
    </row>
    <row r="3" customFormat="false" ht="15" hidden="false" customHeight="false" outlineLevel="0" collapsed="false">
      <c r="A3" s="1"/>
      <c r="B3" s="3" t="s">
        <v>1</v>
      </c>
      <c r="C3" s="1"/>
      <c r="D3" s="1"/>
      <c r="E3" s="1"/>
      <c r="F3" s="1"/>
      <c r="G3" s="1"/>
      <c r="H3" s="1"/>
      <c r="I3" s="1"/>
      <c r="J3" s="1"/>
    </row>
    <row r="4" customFormat="false" ht="15" hidden="false" customHeight="false" outlineLevel="0" collapsed="false">
      <c r="A4" s="1"/>
      <c r="B4" s="1"/>
      <c r="C4" s="1"/>
      <c r="D4" s="1"/>
      <c r="E4" s="1"/>
      <c r="F4" s="1"/>
      <c r="G4" s="1"/>
      <c r="H4" s="1"/>
      <c r="I4" s="1"/>
      <c r="J4" s="1"/>
    </row>
    <row r="5" customFormat="false" ht="15" hidden="false" customHeight="false" outlineLevel="0" collapsed="false">
      <c r="A5" s="1"/>
      <c r="B5" s="4" t="s">
        <v>2</v>
      </c>
      <c r="C5" s="5"/>
      <c r="D5" s="5"/>
      <c r="E5" s="5"/>
      <c r="F5" s="5"/>
      <c r="G5" s="5"/>
      <c r="H5" s="5"/>
      <c r="I5" s="1"/>
      <c r="J5" s="1"/>
    </row>
    <row r="6" customFormat="false" ht="43.5" hidden="false" customHeight="true" outlineLevel="0" collapsed="false">
      <c r="A6" s="1"/>
      <c r="B6" s="6" t="s">
        <v>3</v>
      </c>
      <c r="C6" s="5"/>
      <c r="D6" s="5"/>
      <c r="E6" s="5"/>
      <c r="F6" s="5"/>
      <c r="G6" s="5"/>
      <c r="H6" s="5"/>
      <c r="I6" s="1"/>
      <c r="J6" s="1"/>
    </row>
    <row r="7" customFormat="false" ht="15" hidden="false" customHeight="false" outlineLevel="0" collapsed="false">
      <c r="A7" s="1"/>
      <c r="B7" s="1"/>
      <c r="C7" s="1"/>
      <c r="D7" s="1"/>
      <c r="E7" s="1"/>
      <c r="F7" s="1"/>
      <c r="G7" s="1"/>
      <c r="H7" s="1"/>
      <c r="I7" s="1"/>
      <c r="J7" s="1"/>
    </row>
    <row r="8" customFormat="false" ht="15" hidden="false" customHeight="false" outlineLevel="0" collapsed="false">
      <c r="A8" s="1"/>
      <c r="B8" s="4" t="s">
        <v>4</v>
      </c>
      <c r="C8" s="5"/>
      <c r="D8" s="5"/>
      <c r="E8" s="5"/>
      <c r="F8" s="5"/>
      <c r="G8" s="5"/>
      <c r="H8" s="5"/>
      <c r="I8" s="1"/>
      <c r="J8" s="1"/>
    </row>
    <row r="9" customFormat="false" ht="99.75" hidden="false" customHeight="true" outlineLevel="0" collapsed="false">
      <c r="A9" s="1"/>
      <c r="B9" s="6" t="s">
        <v>5</v>
      </c>
      <c r="C9" s="5"/>
      <c r="D9" s="5"/>
      <c r="E9" s="5"/>
      <c r="F9" s="5"/>
      <c r="G9" s="5"/>
      <c r="H9" s="5"/>
      <c r="I9" s="1"/>
      <c r="J9" s="1"/>
    </row>
    <row r="10" customFormat="false" ht="15" hidden="false" customHeight="false" outlineLevel="0" collapsed="false">
      <c r="A10" s="1"/>
      <c r="B10" s="1"/>
      <c r="C10" s="1"/>
      <c r="D10" s="1"/>
      <c r="E10" s="1"/>
      <c r="F10" s="1"/>
      <c r="G10" s="1"/>
      <c r="H10" s="1"/>
      <c r="I10" s="1"/>
      <c r="J10" s="1"/>
    </row>
    <row r="11" customFormat="false" ht="15" hidden="false" customHeight="false" outlineLevel="0" collapsed="false">
      <c r="A11" s="1"/>
      <c r="B11" s="7" t="s">
        <v>6</v>
      </c>
      <c r="C11" s="1"/>
      <c r="D11" s="1"/>
      <c r="E11" s="1"/>
      <c r="F11" s="1"/>
      <c r="G11" s="1"/>
      <c r="H11" s="1"/>
      <c r="I11" s="1"/>
      <c r="J11" s="1"/>
    </row>
    <row r="12" customFormat="false" ht="15" hidden="false" customHeight="false" outlineLevel="0" collapsed="false">
      <c r="A12" s="1"/>
      <c r="B12" s="8" t="s">
        <v>7</v>
      </c>
      <c r="C12" s="1"/>
      <c r="D12" s="1"/>
      <c r="E12" s="1"/>
      <c r="F12" s="1"/>
      <c r="G12" s="1"/>
      <c r="H12" s="1"/>
      <c r="I12" s="1"/>
      <c r="J12" s="1"/>
    </row>
    <row r="13" customFormat="false" ht="15" hidden="false" customHeight="false" outlineLevel="0" collapsed="false">
      <c r="A13" s="1"/>
      <c r="B13" s="8" t="s">
        <v>8</v>
      </c>
      <c r="C13" s="1"/>
      <c r="D13" s="1"/>
      <c r="E13" s="1"/>
      <c r="F13" s="1"/>
      <c r="G13" s="1"/>
      <c r="H13" s="1"/>
      <c r="I13" s="1"/>
      <c r="J13" s="1"/>
    </row>
    <row r="14" customFormat="false" ht="15" hidden="false" customHeight="false" outlineLevel="0" collapsed="false">
      <c r="A14" s="1"/>
      <c r="B14" s="8" t="s">
        <v>9</v>
      </c>
      <c r="C14" s="1"/>
      <c r="D14" s="1"/>
      <c r="E14" s="1"/>
      <c r="F14" s="1"/>
      <c r="G14" s="1"/>
      <c r="H14" s="1"/>
      <c r="I14" s="1"/>
      <c r="J14" s="1"/>
    </row>
    <row r="15" customFormat="false" ht="15" hidden="false" customHeight="false" outlineLevel="0" collapsed="false">
      <c r="A15" s="1"/>
      <c r="B15" s="8"/>
      <c r="C15" s="1"/>
      <c r="D15" s="1"/>
      <c r="E15" s="1"/>
      <c r="F15" s="1"/>
      <c r="G15" s="1"/>
      <c r="H15" s="1"/>
      <c r="I15" s="1"/>
      <c r="J15" s="1"/>
    </row>
    <row r="16" customFormat="false" ht="15" hidden="false" customHeight="false" outlineLevel="0" collapsed="false">
      <c r="A16" s="1"/>
      <c r="B16" s="8" t="s">
        <v>10</v>
      </c>
      <c r="C16" s="1"/>
      <c r="D16" s="1"/>
      <c r="E16" s="1"/>
      <c r="F16" s="1"/>
      <c r="G16" s="1"/>
      <c r="H16" s="1"/>
      <c r="I16" s="1"/>
      <c r="J16" s="1"/>
    </row>
    <row r="17" customFormat="false" ht="15" hidden="false" customHeight="false" outlineLevel="0" collapsed="false">
      <c r="A17" s="1"/>
      <c r="B17" s="8" t="s">
        <v>11</v>
      </c>
      <c r="C17" s="1"/>
      <c r="D17" s="1"/>
      <c r="E17" s="1"/>
      <c r="F17" s="1"/>
      <c r="G17" s="1"/>
      <c r="H17" s="1"/>
      <c r="I17" s="1"/>
      <c r="J17" s="1"/>
    </row>
    <row r="18" customFormat="false" ht="15" hidden="false" customHeight="false" outlineLevel="0" collapsed="false">
      <c r="A18" s="1"/>
      <c r="B18" s="8" t="s">
        <v>12</v>
      </c>
      <c r="C18" s="1"/>
      <c r="D18" s="1"/>
      <c r="E18" s="1"/>
      <c r="F18" s="1"/>
      <c r="G18" s="1"/>
      <c r="H18" s="1"/>
      <c r="I18" s="1"/>
      <c r="J18" s="1"/>
    </row>
    <row r="19" customFormat="false" ht="15" hidden="false" customHeight="false" outlineLevel="0" collapsed="false">
      <c r="A19" s="1"/>
      <c r="B19" s="8"/>
      <c r="C19" s="1"/>
      <c r="D19" s="1"/>
      <c r="E19" s="1"/>
      <c r="F19" s="1"/>
      <c r="G19" s="1"/>
      <c r="H19" s="1"/>
      <c r="I19" s="1"/>
      <c r="J19" s="1"/>
    </row>
    <row r="20" customFormat="false" ht="15" hidden="false" customHeight="false" outlineLevel="0" collapsed="false">
      <c r="A20" s="1"/>
      <c r="B20" s="8" t="s">
        <v>13</v>
      </c>
      <c r="C20" s="1"/>
      <c r="D20" s="1"/>
      <c r="E20" s="1"/>
      <c r="F20" s="1"/>
      <c r="G20" s="1"/>
      <c r="H20" s="1"/>
      <c r="I20" s="1"/>
      <c r="J20" s="1"/>
    </row>
    <row r="21" customFormat="false" ht="15" hidden="false" customHeight="false" outlineLevel="0" collapsed="false">
      <c r="A21" s="1"/>
      <c r="B21" s="8" t="s">
        <v>14</v>
      </c>
      <c r="C21" s="1"/>
      <c r="D21" s="1"/>
      <c r="E21" s="1"/>
      <c r="F21" s="1"/>
      <c r="G21" s="1"/>
      <c r="H21" s="1"/>
      <c r="I21" s="1"/>
      <c r="J21" s="1"/>
    </row>
    <row r="22" customFormat="false" ht="15" hidden="false" customHeight="false" outlineLevel="0" collapsed="false">
      <c r="A22" s="1"/>
      <c r="B22" s="8" t="s">
        <v>15</v>
      </c>
      <c r="C22" s="1"/>
      <c r="D22" s="1"/>
      <c r="E22" s="1"/>
      <c r="F22" s="1"/>
      <c r="G22" s="1"/>
      <c r="H22" s="1"/>
      <c r="I22" s="1"/>
      <c r="J22" s="1"/>
    </row>
    <row r="23" customFormat="false" ht="15" hidden="false" customHeight="false" outlineLevel="0" collapsed="false">
      <c r="A23" s="1"/>
      <c r="B23" s="8"/>
      <c r="C23" s="1"/>
      <c r="D23" s="1"/>
      <c r="E23" s="1"/>
      <c r="F23" s="1"/>
      <c r="G23" s="1"/>
      <c r="H23" s="1"/>
      <c r="I23" s="1"/>
      <c r="J23" s="1"/>
    </row>
    <row r="24" customFormat="false" ht="15" hidden="false" customHeight="false" outlineLevel="0" collapsed="false">
      <c r="A24" s="1"/>
      <c r="B24" s="8" t="s">
        <v>16</v>
      </c>
      <c r="C24" s="1"/>
      <c r="D24" s="1"/>
      <c r="E24" s="1"/>
      <c r="F24" s="1"/>
      <c r="G24" s="1"/>
      <c r="H24" s="1"/>
      <c r="I24" s="1"/>
      <c r="J24" s="1"/>
    </row>
    <row r="25" customFormat="false" ht="15" hidden="false" customHeight="false" outlineLevel="0" collapsed="false">
      <c r="A25" s="1"/>
      <c r="B25" s="8" t="s">
        <v>17</v>
      </c>
      <c r="C25" s="1"/>
      <c r="D25" s="1"/>
      <c r="E25" s="1"/>
      <c r="F25" s="1"/>
      <c r="G25" s="1"/>
      <c r="H25" s="1"/>
      <c r="I25" s="1"/>
      <c r="J25" s="1"/>
    </row>
    <row r="26" customFormat="false" ht="15" hidden="false" customHeight="false" outlineLevel="0" collapsed="false">
      <c r="A26" s="1"/>
      <c r="B26" s="8" t="s">
        <v>18</v>
      </c>
      <c r="C26" s="1"/>
      <c r="D26" s="1"/>
      <c r="E26" s="1"/>
      <c r="F26" s="1"/>
      <c r="G26" s="1"/>
      <c r="H26" s="1"/>
      <c r="I26" s="1"/>
      <c r="J26" s="1"/>
    </row>
    <row r="27" customFormat="false" ht="15" hidden="false" customHeight="false" outlineLevel="0" collapsed="false">
      <c r="A27" s="1"/>
      <c r="B27" s="8" t="s">
        <v>19</v>
      </c>
      <c r="C27" s="1"/>
      <c r="D27" s="1"/>
      <c r="E27" s="1"/>
      <c r="F27" s="1"/>
      <c r="G27" s="1"/>
      <c r="H27" s="1"/>
      <c r="I27" s="1"/>
      <c r="J27" s="1"/>
    </row>
    <row r="28" customFormat="false" ht="15" hidden="false" customHeight="false" outlineLevel="0" collapsed="false">
      <c r="A28" s="1"/>
      <c r="B28" s="8" t="s">
        <v>20</v>
      </c>
      <c r="C28" s="1"/>
      <c r="D28" s="1"/>
      <c r="E28" s="1"/>
      <c r="F28" s="1"/>
      <c r="G28" s="1"/>
      <c r="H28" s="1"/>
      <c r="I28" s="1"/>
      <c r="J28" s="1"/>
    </row>
    <row r="29" customFormat="false" ht="15" hidden="false" customHeight="false" outlineLevel="0" collapsed="false">
      <c r="A29" s="1"/>
      <c r="B29" s="8" t="s">
        <v>21</v>
      </c>
      <c r="C29" s="1"/>
      <c r="D29" s="1"/>
      <c r="E29" s="1"/>
      <c r="F29" s="1"/>
      <c r="G29" s="1"/>
      <c r="H29" s="1"/>
      <c r="I29" s="1"/>
      <c r="J29" s="1"/>
    </row>
    <row r="30" customFormat="false" ht="15" hidden="false" customHeight="false" outlineLevel="0" collapsed="false">
      <c r="A30" s="1"/>
      <c r="B30" s="8" t="s">
        <v>22</v>
      </c>
      <c r="C30" s="1"/>
      <c r="D30" s="1"/>
      <c r="E30" s="1"/>
      <c r="F30" s="1"/>
      <c r="G30" s="1"/>
      <c r="H30" s="1"/>
      <c r="I30" s="1"/>
      <c r="J30" s="1"/>
    </row>
    <row r="31" customFormat="false" ht="15" hidden="false" customHeight="false" outlineLevel="0" collapsed="false">
      <c r="A31" s="1"/>
      <c r="B31" s="8" t="s">
        <v>23</v>
      </c>
      <c r="C31" s="1"/>
      <c r="D31" s="1"/>
      <c r="E31" s="1"/>
      <c r="F31" s="1"/>
      <c r="G31" s="1"/>
      <c r="H31" s="1"/>
      <c r="I31" s="1"/>
      <c r="J31" s="1"/>
    </row>
    <row r="32" customFormat="false" ht="15" hidden="false" customHeight="false" outlineLevel="0" collapsed="false">
      <c r="A32" s="1"/>
      <c r="B32" s="8" t="s">
        <v>24</v>
      </c>
      <c r="C32" s="1"/>
      <c r="D32" s="1"/>
      <c r="E32" s="1"/>
      <c r="F32" s="1"/>
      <c r="G32" s="1"/>
      <c r="H32" s="1"/>
      <c r="I32" s="1"/>
      <c r="J32" s="1"/>
    </row>
    <row r="33" customFormat="false" ht="15" hidden="false" customHeight="false" outlineLevel="0" collapsed="false">
      <c r="A33" s="1"/>
      <c r="B33" s="8" t="s">
        <v>25</v>
      </c>
      <c r="C33" s="1"/>
      <c r="D33" s="1"/>
      <c r="E33" s="1"/>
      <c r="F33" s="1"/>
      <c r="G33" s="1"/>
      <c r="H33" s="1"/>
      <c r="I33" s="1"/>
      <c r="J33" s="1"/>
    </row>
    <row r="34" customFormat="false" ht="15" hidden="false" customHeight="false" outlineLevel="0" collapsed="false">
      <c r="A34" s="1"/>
      <c r="B34" s="8"/>
      <c r="C34" s="1"/>
      <c r="D34" s="1"/>
      <c r="E34" s="1"/>
      <c r="F34" s="1"/>
      <c r="G34" s="1"/>
      <c r="H34" s="1"/>
      <c r="I34" s="1"/>
      <c r="J34" s="1"/>
    </row>
    <row r="35" customFormat="false" ht="15" hidden="false" customHeight="false" outlineLevel="0" collapsed="false">
      <c r="A35" s="1"/>
      <c r="B35" s="8" t="s">
        <v>26</v>
      </c>
      <c r="C35" s="1"/>
      <c r="D35" s="1"/>
      <c r="E35" s="1"/>
      <c r="F35" s="1"/>
      <c r="G35" s="1"/>
      <c r="H35" s="1"/>
      <c r="I35" s="1"/>
      <c r="J35" s="1"/>
    </row>
    <row r="36" customFormat="false" ht="15" hidden="false" customHeight="false" outlineLevel="0" collapsed="false">
      <c r="A36" s="1"/>
      <c r="B36" s="8" t="s">
        <v>27</v>
      </c>
      <c r="C36" s="1"/>
      <c r="D36" s="1"/>
      <c r="E36" s="1"/>
      <c r="F36" s="1"/>
      <c r="G36" s="1"/>
      <c r="H36" s="1"/>
      <c r="I36" s="1"/>
      <c r="J36" s="1"/>
    </row>
    <row r="37" customFormat="false" ht="15" hidden="false" customHeight="false" outlineLevel="0" collapsed="false">
      <c r="A37" s="1"/>
      <c r="B37" s="8" t="s">
        <v>28</v>
      </c>
      <c r="C37" s="1"/>
      <c r="D37" s="1"/>
      <c r="E37" s="1"/>
      <c r="F37" s="1"/>
      <c r="G37" s="1"/>
      <c r="H37" s="1"/>
      <c r="I37" s="1"/>
      <c r="J37" s="1"/>
    </row>
    <row r="38" customFormat="false" ht="15" hidden="false" customHeight="false" outlineLevel="0" collapsed="false">
      <c r="A38" s="1"/>
      <c r="B38" s="8" t="s">
        <v>29</v>
      </c>
      <c r="C38" s="1"/>
      <c r="D38" s="1"/>
      <c r="E38" s="1"/>
      <c r="F38" s="1"/>
      <c r="G38" s="1"/>
      <c r="H38" s="1"/>
      <c r="I38" s="1"/>
      <c r="J38" s="1"/>
    </row>
    <row r="39" customFormat="false" ht="15" hidden="false" customHeight="false" outlineLevel="0" collapsed="false">
      <c r="A39" s="1"/>
      <c r="B39" s="8" t="s">
        <v>30</v>
      </c>
      <c r="C39" s="1"/>
      <c r="D39" s="1"/>
      <c r="E39" s="1"/>
      <c r="F39" s="1"/>
      <c r="G39" s="1"/>
      <c r="H39" s="1"/>
      <c r="I39" s="1"/>
      <c r="J39" s="1"/>
    </row>
    <row r="40" customFormat="false" ht="15" hidden="false" customHeight="false" outlineLevel="0" collapsed="false">
      <c r="A40" s="1"/>
      <c r="B40" s="8" t="s">
        <v>31</v>
      </c>
      <c r="C40" s="1"/>
      <c r="D40" s="1"/>
      <c r="E40" s="1"/>
      <c r="F40" s="1"/>
      <c r="G40" s="1"/>
      <c r="H40" s="1"/>
      <c r="I40" s="1"/>
      <c r="J40" s="1"/>
    </row>
    <row r="41" customFormat="false" ht="15" hidden="false" customHeight="false" outlineLevel="0" collapsed="false">
      <c r="A41" s="1"/>
      <c r="B41" s="1"/>
      <c r="C41" s="1"/>
      <c r="D41" s="1"/>
      <c r="E41" s="1"/>
      <c r="F41" s="1"/>
      <c r="G41" s="1"/>
      <c r="H41" s="1"/>
      <c r="I41" s="1"/>
      <c r="J41" s="1"/>
    </row>
    <row r="42" customFormat="false" ht="15" hidden="false" customHeight="false" outlineLevel="0" collapsed="false">
      <c r="A42" s="1"/>
      <c r="B42" s="7" t="s">
        <v>32</v>
      </c>
      <c r="C42" s="1"/>
      <c r="D42" s="1"/>
      <c r="E42" s="1"/>
      <c r="F42" s="1"/>
      <c r="G42" s="1"/>
      <c r="H42" s="1"/>
      <c r="I42" s="1"/>
      <c r="J42" s="1"/>
    </row>
    <row r="43" customFormat="false" ht="15" hidden="false" customHeight="false" outlineLevel="0" collapsed="false">
      <c r="A43" s="1"/>
      <c r="B43" s="9" t="s">
        <v>33</v>
      </c>
      <c r="C43" s="1"/>
      <c r="D43" s="1"/>
      <c r="E43" s="1"/>
      <c r="F43" s="1"/>
      <c r="G43" s="1"/>
      <c r="H43" s="1"/>
      <c r="I43" s="1"/>
      <c r="J43" s="1"/>
    </row>
    <row r="44" customFormat="false" ht="15" hidden="false" customHeight="false" outlineLevel="0" collapsed="false">
      <c r="A44" s="1"/>
      <c r="B44" s="10" t="s">
        <v>34</v>
      </c>
      <c r="C44" s="1"/>
      <c r="D44" s="1"/>
      <c r="E44" s="1"/>
      <c r="F44" s="1"/>
      <c r="G44" s="1"/>
      <c r="H44" s="1"/>
      <c r="I44" s="1"/>
      <c r="J44" s="1"/>
    </row>
    <row r="45" customFormat="false" ht="15" hidden="false" customHeight="false" outlineLevel="0" collapsed="false">
      <c r="A45" s="1"/>
      <c r="B45" s="11" t="s">
        <v>35</v>
      </c>
      <c r="C45" s="1"/>
      <c r="D45" s="1"/>
      <c r="E45" s="1"/>
      <c r="F45" s="1"/>
      <c r="G45" s="1"/>
      <c r="H45" s="1"/>
      <c r="I45" s="1"/>
      <c r="J45" s="1"/>
    </row>
    <row r="46" customFormat="false" ht="15" hidden="false" customHeight="false" outlineLevel="0" collapsed="false">
      <c r="A46" s="1"/>
      <c r="B46" s="12" t="s">
        <v>36</v>
      </c>
      <c r="C46" s="1"/>
      <c r="D46" s="1"/>
      <c r="E46" s="1"/>
      <c r="F46" s="1"/>
      <c r="G46" s="1"/>
      <c r="H46" s="1"/>
      <c r="I46" s="1"/>
      <c r="J46" s="1"/>
    </row>
    <row r="47" customFormat="false" ht="15" hidden="false" customHeight="false" outlineLevel="0" collapsed="false">
      <c r="A47" s="1"/>
      <c r="B47" s="1"/>
      <c r="C47" s="1"/>
      <c r="D47" s="1"/>
      <c r="E47" s="1"/>
      <c r="F47" s="1"/>
      <c r="G47" s="1"/>
      <c r="H47" s="1"/>
      <c r="I47" s="1"/>
      <c r="J47" s="1"/>
    </row>
    <row r="48" customFormat="false" ht="15" hidden="false" customHeight="false" outlineLevel="0" collapsed="false">
      <c r="A48" s="1"/>
      <c r="B48" s="13" t="s">
        <v>37</v>
      </c>
      <c r="C48" s="14"/>
      <c r="D48" s="14"/>
      <c r="E48" s="14"/>
      <c r="F48" s="14"/>
      <c r="G48" s="14"/>
      <c r="H48" s="14"/>
      <c r="I48" s="1"/>
      <c r="J48" s="1"/>
    </row>
    <row r="49" customFormat="false" ht="15" hidden="false" customHeight="false" outlineLevel="0" collapsed="false">
      <c r="A49" s="1"/>
      <c r="B49" s="8" t="s">
        <v>38</v>
      </c>
      <c r="C49" s="1"/>
      <c r="D49" s="1"/>
      <c r="E49" s="1"/>
      <c r="F49" s="1"/>
      <c r="G49" s="1"/>
      <c r="H49" s="1"/>
      <c r="I49" s="1"/>
      <c r="J49" s="1"/>
    </row>
    <row r="50" customFormat="false" ht="15" hidden="false" customHeight="false" outlineLevel="0" collapsed="false">
      <c r="A50" s="1"/>
      <c r="B50" s="8" t="s">
        <v>39</v>
      </c>
      <c r="C50" s="1"/>
      <c r="D50" s="1"/>
      <c r="E50" s="1"/>
      <c r="F50" s="1"/>
      <c r="G50" s="1"/>
      <c r="H50" s="1"/>
      <c r="I50" s="1"/>
      <c r="J50" s="1"/>
    </row>
    <row r="51" customFormat="false" ht="15" hidden="false" customHeight="false" outlineLevel="0" collapsed="false">
      <c r="A51" s="1"/>
      <c r="B51" s="8" t="s">
        <v>40</v>
      </c>
      <c r="C51" s="1"/>
      <c r="D51" s="1"/>
      <c r="E51" s="1"/>
      <c r="F51" s="1"/>
      <c r="G51" s="1"/>
      <c r="H51" s="1"/>
      <c r="I51" s="1"/>
      <c r="J51" s="1"/>
    </row>
    <row r="52" customFormat="false" ht="15" hidden="false" customHeight="false" outlineLevel="0" collapsed="false">
      <c r="A52" s="1"/>
      <c r="B52" s="8" t="s">
        <v>41</v>
      </c>
      <c r="C52" s="1"/>
      <c r="D52" s="1"/>
      <c r="E52" s="1"/>
      <c r="F52" s="1"/>
      <c r="G52" s="1"/>
      <c r="H52" s="1"/>
      <c r="I52" s="1"/>
      <c r="J52" s="1"/>
    </row>
    <row r="53" customFormat="false" ht="15" hidden="false" customHeight="false" outlineLevel="0" collapsed="false">
      <c r="A53" s="1"/>
      <c r="B53" s="8" t="s">
        <v>42</v>
      </c>
      <c r="C53" s="1"/>
      <c r="D53" s="1"/>
      <c r="E53" s="1"/>
      <c r="F53" s="1"/>
      <c r="G53" s="1"/>
      <c r="H53" s="1"/>
      <c r="I53" s="1"/>
      <c r="J53" s="1"/>
    </row>
    <row r="54" customFormat="false" ht="15" hidden="false" customHeight="false" outlineLevel="0" collapsed="false">
      <c r="A54" s="1"/>
      <c r="B54" s="8" t="s">
        <v>43</v>
      </c>
      <c r="C54" s="1"/>
      <c r="D54" s="1"/>
      <c r="E54" s="1"/>
      <c r="F54" s="1"/>
      <c r="G54" s="1"/>
      <c r="H54" s="1"/>
      <c r="I54" s="1"/>
      <c r="J54" s="1"/>
    </row>
    <row r="55" customFormat="false" ht="15" hidden="false" customHeight="false" outlineLevel="0" collapsed="false">
      <c r="A55" s="1"/>
      <c r="B55" s="8" t="s">
        <v>44</v>
      </c>
      <c r="C55" s="1"/>
      <c r="D55" s="1"/>
      <c r="E55" s="1"/>
      <c r="F55" s="1"/>
      <c r="G55" s="1"/>
      <c r="H55" s="1"/>
      <c r="I55" s="1"/>
      <c r="J55" s="1"/>
    </row>
    <row r="56" customFormat="false" ht="15" hidden="false" customHeight="false" outlineLevel="0" collapsed="false">
      <c r="A56" s="1"/>
      <c r="B56" s="8" t="s">
        <v>45</v>
      </c>
      <c r="C56" s="1"/>
      <c r="D56" s="1"/>
      <c r="E56" s="1"/>
      <c r="F56" s="1"/>
      <c r="G56" s="1"/>
      <c r="H56" s="1"/>
      <c r="I56" s="1"/>
      <c r="J56" s="1"/>
    </row>
    <row r="57" customFormat="false" ht="15" hidden="false" customHeight="false" outlineLevel="0" collapsed="false">
      <c r="A57" s="1"/>
      <c r="B57" s="8" t="s">
        <v>46</v>
      </c>
      <c r="C57" s="1"/>
      <c r="D57" s="1"/>
      <c r="E57" s="1"/>
      <c r="F57" s="1"/>
      <c r="G57" s="1"/>
      <c r="H57" s="1"/>
      <c r="I57" s="1"/>
      <c r="J57" s="1"/>
    </row>
    <row r="58" customFormat="false" ht="15" hidden="false" customHeight="false" outlineLevel="0" collapsed="false">
      <c r="A58" s="1"/>
      <c r="B58" s="8" t="s">
        <v>47</v>
      </c>
      <c r="C58" s="1"/>
      <c r="D58" s="1"/>
      <c r="E58" s="1"/>
      <c r="F58" s="1"/>
      <c r="G58" s="1"/>
      <c r="H58" s="1"/>
      <c r="I58" s="1"/>
      <c r="J58" s="1"/>
    </row>
    <row r="59" customFormat="false" ht="15" hidden="false" customHeight="false" outlineLevel="0" collapsed="false">
      <c r="A59" s="1"/>
      <c r="B59" s="8" t="s">
        <v>48</v>
      </c>
      <c r="C59" s="1"/>
      <c r="D59" s="1"/>
      <c r="E59" s="1"/>
      <c r="F59" s="1"/>
      <c r="G59" s="1"/>
      <c r="H59" s="1"/>
      <c r="I59" s="1"/>
      <c r="J59" s="1"/>
    </row>
    <row r="60" customFormat="false" ht="15" hidden="false" customHeight="false" outlineLevel="0" collapsed="false">
      <c r="A60" s="1"/>
      <c r="B60" s="8" t="s">
        <v>49</v>
      </c>
      <c r="C60" s="1"/>
      <c r="D60" s="1"/>
      <c r="E60" s="1"/>
      <c r="F60" s="1"/>
      <c r="G60" s="1"/>
      <c r="H60" s="1"/>
      <c r="I60" s="1"/>
      <c r="J60" s="1"/>
    </row>
    <row r="61" customFormat="false" ht="15" hidden="false" customHeight="false" outlineLevel="0" collapsed="false">
      <c r="A61" s="1"/>
      <c r="B61" s="8" t="s">
        <v>50</v>
      </c>
      <c r="C61" s="1"/>
      <c r="D61" s="1"/>
      <c r="E61" s="1"/>
      <c r="F61" s="1"/>
      <c r="G61" s="1"/>
      <c r="H61" s="1"/>
      <c r="I61" s="1"/>
      <c r="J61" s="1"/>
    </row>
    <row r="62" customFormat="false" ht="15" hidden="false" customHeight="false" outlineLevel="0" collapsed="false">
      <c r="A62" s="1"/>
      <c r="B62" s="8" t="s">
        <v>51</v>
      </c>
      <c r="C62" s="1"/>
      <c r="D62" s="1"/>
      <c r="E62" s="1"/>
      <c r="F62" s="1"/>
      <c r="G62" s="1"/>
      <c r="H62" s="1"/>
      <c r="I62" s="1"/>
      <c r="J62" s="1"/>
    </row>
    <row r="63" customFormat="false" ht="15" hidden="false" customHeight="false" outlineLevel="0" collapsed="false">
      <c r="A63" s="1"/>
      <c r="B63" s="8" t="s">
        <v>52</v>
      </c>
      <c r="C63" s="1"/>
      <c r="D63" s="1"/>
      <c r="E63" s="1"/>
      <c r="F63" s="1"/>
      <c r="G63" s="1"/>
      <c r="H63" s="1"/>
      <c r="I63" s="1"/>
      <c r="J63" s="1"/>
    </row>
    <row r="64" customFormat="false" ht="15" hidden="false" customHeight="false" outlineLevel="0" collapsed="false">
      <c r="A64" s="1"/>
      <c r="B64" s="8" t="s">
        <v>53</v>
      </c>
      <c r="C64" s="1"/>
      <c r="D64" s="1"/>
      <c r="E64" s="1"/>
      <c r="F64" s="1"/>
      <c r="G64" s="1"/>
      <c r="H64" s="1"/>
      <c r="I64" s="1"/>
      <c r="J64" s="1"/>
    </row>
    <row r="65" customFormat="false" ht="15" hidden="false" customHeight="false" outlineLevel="0" collapsed="false">
      <c r="A65" s="1"/>
      <c r="B65" s="8" t="s">
        <v>54</v>
      </c>
      <c r="C65" s="1"/>
      <c r="D65" s="1"/>
      <c r="E65" s="1"/>
      <c r="F65" s="1"/>
      <c r="G65" s="1"/>
      <c r="H65" s="1"/>
      <c r="I65" s="1"/>
      <c r="J65" s="1"/>
    </row>
    <row r="66" customFormat="false" ht="15" hidden="false" customHeight="false" outlineLevel="0" collapsed="false">
      <c r="A66" s="1"/>
      <c r="B66" s="8" t="s">
        <v>55</v>
      </c>
      <c r="C66" s="1"/>
      <c r="D66" s="1"/>
      <c r="E66" s="1"/>
      <c r="F66" s="1"/>
      <c r="G66" s="1"/>
      <c r="H66" s="1"/>
      <c r="I66" s="1"/>
      <c r="J66" s="1"/>
    </row>
    <row r="67" customFormat="false" ht="15" hidden="false" customHeight="false" outlineLevel="0" collapsed="false">
      <c r="A67" s="1"/>
      <c r="B67" s="8" t="s">
        <v>56</v>
      </c>
      <c r="C67" s="1"/>
      <c r="D67" s="1"/>
      <c r="E67" s="1"/>
      <c r="F67" s="1"/>
      <c r="G67" s="1"/>
      <c r="H67" s="1"/>
      <c r="I67" s="1"/>
      <c r="J67" s="1"/>
    </row>
    <row r="68" customFormat="false" ht="15" hidden="false" customHeight="false" outlineLevel="0" collapsed="false">
      <c r="A68" s="1"/>
      <c r="B68" s="1"/>
      <c r="C68" s="1"/>
      <c r="D68" s="1"/>
      <c r="E68" s="1"/>
      <c r="F68" s="1"/>
      <c r="G68" s="1"/>
      <c r="H68" s="1"/>
      <c r="I68" s="1"/>
      <c r="J68" s="1"/>
    </row>
    <row r="69" customFormat="false" ht="15" hidden="false" customHeight="false" outlineLevel="0" collapsed="false">
      <c r="A69" s="1"/>
      <c r="B69" s="7" t="s">
        <v>57</v>
      </c>
      <c r="C69" s="1"/>
      <c r="D69" s="1"/>
      <c r="E69" s="1"/>
      <c r="F69" s="1"/>
      <c r="G69" s="1"/>
      <c r="H69" s="1"/>
      <c r="I69" s="1"/>
      <c r="J69" s="1"/>
    </row>
    <row r="70" customFormat="false" ht="15" hidden="false" customHeight="false" outlineLevel="0" collapsed="false">
      <c r="A70" s="1"/>
      <c r="B70" s="8" t="s">
        <v>58</v>
      </c>
      <c r="C70" s="1"/>
      <c r="D70" s="1"/>
      <c r="E70" s="1"/>
      <c r="F70" s="1"/>
      <c r="G70" s="1"/>
      <c r="H70" s="1"/>
      <c r="I70" s="1"/>
      <c r="J70" s="1"/>
    </row>
    <row r="71" customFormat="false" ht="15" hidden="false" customHeight="false" outlineLevel="0" collapsed="false">
      <c r="A71" s="1"/>
      <c r="B71" s="8" t="s">
        <v>59</v>
      </c>
      <c r="C71" s="1"/>
      <c r="D71" s="1"/>
      <c r="E71" s="1"/>
      <c r="F71" s="1"/>
      <c r="G71" s="1"/>
      <c r="H71" s="1"/>
      <c r="I71" s="1"/>
      <c r="J71" s="1"/>
    </row>
    <row r="72" customFormat="false" ht="15" hidden="false" customHeight="false" outlineLevel="0" collapsed="false">
      <c r="A72" s="1"/>
      <c r="B72" s="8" t="s">
        <v>60</v>
      </c>
      <c r="C72" s="1"/>
      <c r="D72" s="1"/>
      <c r="E72" s="1"/>
      <c r="F72" s="1"/>
      <c r="G72" s="1"/>
      <c r="H72" s="1"/>
      <c r="I72" s="1"/>
      <c r="J72" s="1"/>
    </row>
    <row r="73" customFormat="false" ht="15" hidden="false" customHeight="false" outlineLevel="0" collapsed="false">
      <c r="A73" s="1"/>
      <c r="B73" s="8" t="s">
        <v>61</v>
      </c>
      <c r="C73" s="1"/>
      <c r="D73" s="1"/>
      <c r="E73" s="1"/>
      <c r="F73" s="1"/>
      <c r="G73" s="1"/>
      <c r="H73" s="1"/>
      <c r="I73" s="1"/>
      <c r="J73" s="1"/>
    </row>
    <row r="74" customFormat="false" ht="15" hidden="false" customHeight="false" outlineLevel="0" collapsed="false">
      <c r="A74" s="1"/>
      <c r="B74" s="8" t="s">
        <v>62</v>
      </c>
      <c r="C74" s="1"/>
      <c r="D74" s="1"/>
      <c r="E74" s="1"/>
      <c r="F74" s="1"/>
      <c r="G74" s="1"/>
      <c r="H74" s="1"/>
      <c r="I74" s="1"/>
      <c r="J74" s="1"/>
    </row>
    <row r="75" customFormat="false" ht="15" hidden="false" customHeight="false" outlineLevel="0" collapsed="false">
      <c r="A75" s="1"/>
      <c r="B75" s="8" t="s">
        <v>63</v>
      </c>
      <c r="C75" s="1"/>
      <c r="D75" s="1"/>
      <c r="E75" s="1"/>
      <c r="F75" s="1"/>
      <c r="G75" s="1"/>
      <c r="H75" s="1"/>
      <c r="I75" s="1"/>
      <c r="J75" s="1"/>
    </row>
    <row r="76" customFormat="false" ht="15" hidden="false" customHeight="false" outlineLevel="0" collapsed="false">
      <c r="A76" s="1"/>
      <c r="B76" s="8" t="s">
        <v>64</v>
      </c>
      <c r="C76" s="1"/>
      <c r="D76" s="1"/>
      <c r="E76" s="1"/>
      <c r="F76" s="1"/>
      <c r="G76" s="1"/>
      <c r="H76" s="1"/>
      <c r="I76" s="1"/>
      <c r="J76" s="1"/>
    </row>
    <row r="77" customFormat="false" ht="15" hidden="false" customHeight="false" outlineLevel="0" collapsed="false">
      <c r="A77" s="1"/>
      <c r="B77" s="8" t="s">
        <v>65</v>
      </c>
      <c r="C77" s="1"/>
      <c r="D77" s="1"/>
      <c r="E77" s="1"/>
      <c r="F77" s="1"/>
      <c r="G77" s="1"/>
      <c r="H77" s="1"/>
      <c r="I77" s="1"/>
      <c r="J77" s="1"/>
    </row>
    <row r="78" customFormat="false" ht="15" hidden="false" customHeight="false" outlineLevel="0" collapsed="false">
      <c r="A78" s="1"/>
      <c r="B78" s="8" t="s">
        <v>66</v>
      </c>
      <c r="C78" s="1"/>
      <c r="D78" s="1"/>
      <c r="E78" s="1"/>
      <c r="F78" s="1"/>
      <c r="G78" s="1"/>
      <c r="H78" s="1"/>
      <c r="I78" s="1"/>
      <c r="J78" s="1"/>
    </row>
    <row r="79" customFormat="false" ht="15" hidden="false" customHeight="false" outlineLevel="0" collapsed="false">
      <c r="A79" s="1"/>
      <c r="B79" s="8" t="s">
        <v>67</v>
      </c>
      <c r="C79" s="1"/>
      <c r="D79" s="1"/>
      <c r="E79" s="1"/>
      <c r="F79" s="1"/>
      <c r="G79" s="1"/>
      <c r="H79" s="1"/>
      <c r="I79" s="1"/>
      <c r="J79" s="1"/>
    </row>
    <row r="80" customFormat="false" ht="15" hidden="false" customHeight="false" outlineLevel="0" collapsed="false">
      <c r="A80" s="1"/>
      <c r="B80" s="8" t="s">
        <v>68</v>
      </c>
      <c r="C80" s="1"/>
      <c r="D80" s="1"/>
      <c r="E80" s="1"/>
      <c r="F80" s="1"/>
      <c r="G80" s="1"/>
      <c r="H80" s="1"/>
      <c r="I80" s="1"/>
      <c r="J80" s="1"/>
    </row>
    <row r="81" customFormat="false" ht="15" hidden="false" customHeight="false" outlineLevel="0" collapsed="false">
      <c r="A81" s="1"/>
      <c r="B81" s="1"/>
      <c r="C81" s="1"/>
      <c r="D81" s="1"/>
      <c r="E81" s="1"/>
      <c r="F81" s="1"/>
      <c r="G81" s="1"/>
      <c r="H81" s="1"/>
      <c r="I81" s="1"/>
      <c r="J81" s="1"/>
    </row>
    <row r="82" customFormat="false" ht="15" hidden="false" customHeight="false" outlineLevel="0" collapsed="false">
      <c r="A82" s="1"/>
      <c r="B82" s="15" t="s">
        <v>69</v>
      </c>
      <c r="C82" s="14"/>
      <c r="D82" s="14"/>
      <c r="E82" s="14"/>
      <c r="F82" s="14"/>
      <c r="G82" s="14"/>
      <c r="H82" s="14"/>
      <c r="I82" s="1"/>
      <c r="J82" s="1"/>
    </row>
    <row r="83" customFormat="false" ht="15" hidden="false" customHeight="false" outlineLevel="0" collapsed="false">
      <c r="A83" s="1"/>
      <c r="B83" s="8" t="s">
        <v>70</v>
      </c>
      <c r="C83" s="1"/>
      <c r="D83" s="1"/>
      <c r="E83" s="1"/>
      <c r="F83" s="1"/>
      <c r="G83" s="1"/>
      <c r="H83" s="1"/>
      <c r="I83" s="1"/>
      <c r="J83" s="1"/>
    </row>
    <row r="84" customFormat="false" ht="15" hidden="false" customHeight="false" outlineLevel="0" collapsed="false">
      <c r="A84" s="1"/>
      <c r="B84" s="8" t="s">
        <v>71</v>
      </c>
      <c r="C84" s="1"/>
      <c r="D84" s="1"/>
      <c r="E84" s="1"/>
      <c r="F84" s="1"/>
      <c r="G84" s="1"/>
      <c r="H84" s="1"/>
      <c r="I84" s="1"/>
      <c r="J84" s="1"/>
    </row>
    <row r="85" customFormat="false" ht="15" hidden="false" customHeight="false" outlineLevel="0" collapsed="false">
      <c r="A85" s="1"/>
      <c r="B85" s="8" t="s">
        <v>72</v>
      </c>
      <c r="C85" s="1"/>
      <c r="D85" s="1"/>
      <c r="E85" s="1"/>
      <c r="F85" s="1"/>
      <c r="G85" s="1"/>
      <c r="H85" s="1"/>
      <c r="I85" s="1"/>
      <c r="J85" s="1"/>
    </row>
    <row r="86" customFormat="false" ht="15" hidden="false" customHeight="false" outlineLevel="0" collapsed="false">
      <c r="A86" s="1"/>
      <c r="B86" s="8" t="s">
        <v>73</v>
      </c>
      <c r="C86" s="1"/>
      <c r="D86" s="1"/>
      <c r="E86" s="1"/>
      <c r="F86" s="1"/>
      <c r="G86" s="1"/>
      <c r="H86" s="1"/>
      <c r="I86" s="1"/>
      <c r="J86" s="1"/>
    </row>
    <row r="87" customFormat="false" ht="15" hidden="false" customHeight="false" outlineLevel="0" collapsed="false">
      <c r="A87" s="1"/>
      <c r="B87" s="8" t="s">
        <v>74</v>
      </c>
      <c r="C87" s="1"/>
      <c r="D87" s="1"/>
      <c r="E87" s="1"/>
      <c r="F87" s="1"/>
      <c r="G87" s="1"/>
      <c r="H87" s="1"/>
      <c r="I87" s="1"/>
      <c r="J87" s="1"/>
    </row>
    <row r="88" customFormat="false" ht="15" hidden="false" customHeight="false" outlineLevel="0" collapsed="false">
      <c r="A88" s="1"/>
      <c r="B88" s="8"/>
      <c r="C88" s="1"/>
      <c r="D88" s="1"/>
      <c r="E88" s="1"/>
      <c r="F88" s="1"/>
      <c r="G88" s="1"/>
      <c r="H88" s="1"/>
      <c r="I88" s="1"/>
      <c r="J88" s="1"/>
    </row>
    <row r="89" customFormat="false" ht="15" hidden="false" customHeight="false" outlineLevel="0" collapsed="false">
      <c r="A89" s="1"/>
      <c r="B89" s="8" t="s">
        <v>75</v>
      </c>
      <c r="C89" s="1"/>
      <c r="D89" s="1"/>
      <c r="E89" s="1"/>
      <c r="F89" s="1"/>
      <c r="G89" s="1"/>
      <c r="H89" s="1"/>
      <c r="I89" s="1"/>
      <c r="J89" s="1"/>
    </row>
    <row r="90" customFormat="false" ht="15" hidden="false" customHeight="false" outlineLevel="0" collapsed="false">
      <c r="A90" s="1"/>
      <c r="B90" s="8"/>
      <c r="C90" s="1"/>
      <c r="D90" s="1"/>
      <c r="E90" s="1"/>
      <c r="F90" s="1"/>
      <c r="G90" s="1"/>
      <c r="H90" s="1"/>
      <c r="I90" s="1"/>
      <c r="J90" s="1"/>
    </row>
    <row r="91" customFormat="false" ht="15" hidden="false" customHeight="false" outlineLevel="0" collapsed="false">
      <c r="A91" s="1"/>
      <c r="B91" s="8" t="s">
        <v>76</v>
      </c>
      <c r="C91" s="1"/>
      <c r="D91" s="1"/>
      <c r="E91" s="1"/>
      <c r="F91" s="1"/>
      <c r="G91" s="1"/>
      <c r="H91" s="1"/>
      <c r="I91" s="1"/>
      <c r="J91" s="1"/>
    </row>
    <row r="92" customFormat="false" ht="15" hidden="false" customHeight="false" outlineLevel="0" collapsed="false">
      <c r="A92" s="1"/>
      <c r="B92" s="8" t="s">
        <v>77</v>
      </c>
      <c r="C92" s="1"/>
      <c r="D92" s="1"/>
      <c r="E92" s="1"/>
      <c r="F92" s="1"/>
      <c r="G92" s="1"/>
      <c r="H92" s="1"/>
      <c r="I92" s="1"/>
      <c r="J92" s="1"/>
    </row>
    <row r="93" customFormat="false" ht="15" hidden="false" customHeight="false" outlineLevel="0" collapsed="false">
      <c r="A93" s="1"/>
      <c r="B93" s="8" t="s">
        <v>78</v>
      </c>
      <c r="C93" s="1"/>
      <c r="D93" s="1"/>
      <c r="E93" s="1"/>
      <c r="F93" s="1"/>
      <c r="G93" s="1"/>
      <c r="H93" s="1"/>
      <c r="I93" s="1"/>
      <c r="J93" s="1"/>
    </row>
    <row r="94" customFormat="false" ht="15" hidden="false" customHeight="false" outlineLevel="0" collapsed="false">
      <c r="A94" s="1"/>
      <c r="B94" s="8" t="s">
        <v>79</v>
      </c>
      <c r="C94" s="1"/>
      <c r="D94" s="1"/>
      <c r="E94" s="1"/>
      <c r="F94" s="1"/>
      <c r="G94" s="1"/>
      <c r="H94" s="1"/>
      <c r="I94" s="1"/>
      <c r="J94" s="1"/>
    </row>
    <row r="95" customFormat="false" ht="15" hidden="false" customHeight="false" outlineLevel="0" collapsed="false">
      <c r="A95" s="1"/>
      <c r="B95" s="8" t="s">
        <v>80</v>
      </c>
      <c r="C95" s="1"/>
      <c r="D95" s="1"/>
      <c r="E95" s="1"/>
      <c r="F95" s="1"/>
      <c r="G95" s="1"/>
      <c r="H95" s="1"/>
      <c r="I95" s="1"/>
      <c r="J95" s="1"/>
    </row>
    <row r="96" customFormat="false" ht="15" hidden="false" customHeight="false" outlineLevel="0" collapsed="false">
      <c r="A96" s="1"/>
      <c r="B96" s="8"/>
      <c r="C96" s="1"/>
      <c r="D96" s="1"/>
      <c r="E96" s="1"/>
      <c r="F96" s="1"/>
      <c r="G96" s="1"/>
      <c r="H96" s="1"/>
      <c r="I96" s="1"/>
      <c r="J96" s="1"/>
    </row>
    <row r="97" customFormat="false" ht="15" hidden="false" customHeight="false" outlineLevel="0" collapsed="false">
      <c r="A97" s="1"/>
      <c r="B97" s="8" t="s">
        <v>81</v>
      </c>
      <c r="C97" s="1"/>
      <c r="D97" s="1"/>
      <c r="E97" s="1"/>
      <c r="F97" s="1"/>
      <c r="G97" s="1"/>
      <c r="H97" s="1"/>
      <c r="I97" s="1"/>
      <c r="J97" s="1"/>
    </row>
    <row r="98" customFormat="false" ht="15" hidden="false" customHeight="false" outlineLevel="0" collapsed="false">
      <c r="A98" s="1"/>
      <c r="B98" s="8" t="s">
        <v>82</v>
      </c>
      <c r="C98" s="1"/>
      <c r="D98" s="1"/>
      <c r="E98" s="1"/>
      <c r="F98" s="1"/>
      <c r="G98" s="1"/>
      <c r="H98" s="1"/>
      <c r="I98" s="1"/>
      <c r="J98" s="1"/>
    </row>
    <row r="99" customFormat="false" ht="15" hidden="false" customHeight="false" outlineLevel="0" collapsed="false">
      <c r="A99" s="1"/>
      <c r="B99" s="8" t="s">
        <v>83</v>
      </c>
      <c r="C99" s="1"/>
      <c r="D99" s="1"/>
      <c r="E99" s="1"/>
      <c r="F99" s="1"/>
      <c r="G99" s="1"/>
      <c r="H99" s="1"/>
      <c r="I99" s="1"/>
      <c r="J99" s="1"/>
    </row>
    <row r="100" customFormat="false" ht="15" hidden="false" customHeight="false" outlineLevel="0" collapsed="false">
      <c r="A100" s="1"/>
      <c r="B100" s="8" t="s">
        <v>84</v>
      </c>
      <c r="C100" s="1"/>
      <c r="D100" s="1"/>
      <c r="E100" s="1"/>
      <c r="F100" s="1"/>
      <c r="G100" s="1"/>
      <c r="H100" s="1"/>
      <c r="I100" s="1"/>
      <c r="J100" s="1"/>
    </row>
    <row r="101" customFormat="false" ht="15" hidden="false" customHeight="false" outlineLevel="0" collapsed="false">
      <c r="A101" s="1"/>
      <c r="B101" s="8"/>
      <c r="C101" s="1"/>
      <c r="D101" s="1"/>
      <c r="E101" s="1"/>
      <c r="F101" s="1"/>
      <c r="G101" s="1"/>
      <c r="H101" s="1"/>
      <c r="I101" s="1"/>
      <c r="J101" s="1"/>
    </row>
    <row r="102" customFormat="false" ht="15" hidden="false" customHeight="false" outlineLevel="0" collapsed="false">
      <c r="A102" s="1"/>
      <c r="B102" s="8" t="s">
        <v>85</v>
      </c>
      <c r="C102" s="1"/>
      <c r="D102" s="1"/>
      <c r="E102" s="1"/>
      <c r="F102" s="1"/>
      <c r="G102" s="1"/>
      <c r="H102" s="1"/>
      <c r="I102" s="1"/>
      <c r="J102" s="1"/>
    </row>
    <row r="103" customFormat="false" ht="15" hidden="false" customHeight="false" outlineLevel="0" collapsed="false">
      <c r="A103" s="1"/>
      <c r="B103" s="8" t="s">
        <v>86</v>
      </c>
      <c r="C103" s="1"/>
      <c r="D103" s="1"/>
      <c r="E103" s="1"/>
      <c r="F103" s="1"/>
      <c r="G103" s="1"/>
      <c r="H103" s="1"/>
      <c r="I103" s="1"/>
      <c r="J103" s="1"/>
    </row>
    <row r="104" customFormat="false" ht="15" hidden="false" customHeight="false" outlineLevel="0" collapsed="false">
      <c r="A104" s="1"/>
      <c r="B104" s="8" t="s">
        <v>87</v>
      </c>
      <c r="C104" s="1"/>
      <c r="D104" s="1"/>
      <c r="E104" s="1"/>
      <c r="F104" s="1"/>
      <c r="G104" s="1"/>
      <c r="H104" s="1"/>
      <c r="I104" s="1"/>
      <c r="J104" s="1"/>
    </row>
    <row r="105" customFormat="false" ht="15" hidden="false" customHeight="false" outlineLevel="0" collapsed="false">
      <c r="A105" s="1"/>
      <c r="B105" s="8"/>
      <c r="C105" s="1"/>
      <c r="D105" s="1"/>
      <c r="E105" s="1"/>
      <c r="F105" s="1"/>
      <c r="G105" s="1"/>
      <c r="H105" s="1"/>
      <c r="I105" s="1"/>
      <c r="J105" s="1"/>
    </row>
    <row r="106" customFormat="false" ht="15" hidden="false" customHeight="false" outlineLevel="0" collapsed="false">
      <c r="A106" s="1"/>
      <c r="B106" s="8" t="s">
        <v>88</v>
      </c>
      <c r="C106" s="1"/>
      <c r="D106" s="1"/>
      <c r="E106" s="1"/>
      <c r="F106" s="1"/>
      <c r="G106" s="1"/>
      <c r="H106" s="1"/>
      <c r="I106" s="1"/>
      <c r="J106" s="1"/>
    </row>
    <row r="107" customFormat="false" ht="15" hidden="false" customHeight="false" outlineLevel="0" collapsed="false">
      <c r="A107" s="1"/>
      <c r="B107" s="8" t="s">
        <v>89</v>
      </c>
      <c r="C107" s="1"/>
      <c r="D107" s="1"/>
      <c r="E107" s="1"/>
      <c r="F107" s="1"/>
      <c r="G107" s="1"/>
      <c r="H107" s="1"/>
      <c r="I107" s="1"/>
      <c r="J107" s="1"/>
    </row>
    <row r="108" customFormat="false" ht="15" hidden="false" customHeight="false" outlineLevel="0" collapsed="false">
      <c r="A108" s="1"/>
      <c r="B108" s="8" t="s">
        <v>90</v>
      </c>
      <c r="C108" s="1"/>
      <c r="D108" s="1"/>
      <c r="E108" s="1"/>
      <c r="F108" s="1"/>
      <c r="G108" s="1"/>
      <c r="H108" s="1"/>
      <c r="I108" s="1"/>
      <c r="J108" s="1"/>
    </row>
    <row r="109" customFormat="false" ht="15" hidden="false" customHeight="false" outlineLevel="0" collapsed="false">
      <c r="A109" s="1"/>
      <c r="B109" s="8"/>
      <c r="C109" s="1"/>
      <c r="D109" s="1"/>
      <c r="E109" s="1"/>
      <c r="F109" s="1"/>
      <c r="G109" s="1"/>
      <c r="H109" s="1"/>
      <c r="I109" s="1"/>
      <c r="J109" s="1"/>
    </row>
    <row r="110" customFormat="false" ht="15" hidden="false" customHeight="false" outlineLevel="0" collapsed="false">
      <c r="A110" s="1"/>
      <c r="B110" s="8" t="s">
        <v>91</v>
      </c>
      <c r="C110" s="1"/>
      <c r="D110" s="1"/>
      <c r="E110" s="1"/>
      <c r="F110" s="1"/>
      <c r="G110" s="1"/>
      <c r="H110" s="1"/>
      <c r="I110" s="1"/>
      <c r="J110" s="1"/>
    </row>
    <row r="111" customFormat="false" ht="15" hidden="false" customHeight="false" outlineLevel="0" collapsed="false">
      <c r="A111" s="1"/>
      <c r="B111" s="8"/>
      <c r="C111" s="1"/>
      <c r="D111" s="1"/>
      <c r="E111" s="1"/>
      <c r="F111" s="1"/>
      <c r="G111" s="1"/>
      <c r="H111" s="1"/>
      <c r="I111" s="1"/>
      <c r="J111" s="1"/>
    </row>
    <row r="112" customFormat="false" ht="15" hidden="false" customHeight="false" outlineLevel="0" collapsed="false">
      <c r="A112" s="1"/>
      <c r="B112" s="8" t="s">
        <v>92</v>
      </c>
      <c r="C112" s="1"/>
      <c r="D112" s="1"/>
      <c r="E112" s="1"/>
      <c r="F112" s="1"/>
      <c r="G112" s="1"/>
      <c r="H112" s="1"/>
      <c r="I112" s="1"/>
      <c r="J112" s="1"/>
    </row>
    <row r="113" customFormat="false" ht="15" hidden="false" customHeight="false" outlineLevel="0" collapsed="false">
      <c r="A113" s="1"/>
      <c r="B113" s="8" t="s">
        <v>93</v>
      </c>
      <c r="C113" s="1"/>
      <c r="D113" s="1"/>
      <c r="E113" s="1"/>
      <c r="F113" s="1"/>
      <c r="G113" s="1"/>
      <c r="H113" s="1"/>
      <c r="I113" s="1"/>
      <c r="J113" s="1"/>
    </row>
    <row r="114" customFormat="false" ht="15" hidden="false" customHeight="false" outlineLevel="0" collapsed="false">
      <c r="A114" s="1"/>
      <c r="B114" s="8" t="s">
        <v>94</v>
      </c>
      <c r="C114" s="1"/>
      <c r="D114" s="1"/>
      <c r="E114" s="1"/>
      <c r="F114" s="1"/>
      <c r="G114" s="1"/>
      <c r="H114" s="1"/>
      <c r="I114" s="1"/>
      <c r="J114" s="1"/>
    </row>
    <row r="115" customFormat="false" ht="15" hidden="false" customHeight="false" outlineLevel="0" collapsed="false">
      <c r="A115" s="1"/>
      <c r="B115" s="8" t="s">
        <v>95</v>
      </c>
      <c r="C115" s="1"/>
      <c r="D115" s="1"/>
      <c r="E115" s="1"/>
      <c r="F115" s="1"/>
      <c r="G115" s="1"/>
      <c r="H115" s="1"/>
      <c r="I115" s="1"/>
      <c r="J115" s="1"/>
    </row>
    <row r="116" customFormat="false" ht="15" hidden="false" customHeight="false" outlineLevel="0" collapsed="false">
      <c r="A116" s="1"/>
      <c r="B116" s="8" t="s">
        <v>96</v>
      </c>
      <c r="C116" s="1"/>
      <c r="D116" s="1"/>
      <c r="E116" s="1"/>
      <c r="F116" s="1"/>
      <c r="G116" s="1"/>
      <c r="H116" s="1"/>
      <c r="I116" s="1"/>
      <c r="J116" s="1"/>
    </row>
    <row r="117" customFormat="false" ht="15" hidden="false" customHeight="false" outlineLevel="0" collapsed="false">
      <c r="A117" s="1"/>
      <c r="B117" s="8" t="s">
        <v>97</v>
      </c>
      <c r="C117" s="1"/>
      <c r="D117" s="1"/>
      <c r="E117" s="1"/>
      <c r="F117" s="1"/>
      <c r="G117" s="1"/>
      <c r="H117" s="1"/>
      <c r="I117" s="1"/>
      <c r="J117" s="1"/>
    </row>
    <row r="118" customFormat="false" ht="15" hidden="false" customHeight="false" outlineLevel="0" collapsed="false">
      <c r="A118" s="1"/>
      <c r="B118" s="8" t="s">
        <v>98</v>
      </c>
      <c r="C118" s="1"/>
      <c r="D118" s="1"/>
      <c r="E118" s="1"/>
      <c r="F118" s="1"/>
      <c r="G118" s="1"/>
      <c r="H118" s="1"/>
      <c r="I118" s="1"/>
      <c r="J118" s="1"/>
    </row>
    <row r="119" customFormat="false" ht="15" hidden="false" customHeight="false" outlineLevel="0" collapsed="false">
      <c r="A119" s="1"/>
      <c r="B119" s="8" t="s">
        <v>99</v>
      </c>
      <c r="C119" s="1"/>
      <c r="D119" s="1"/>
      <c r="E119" s="1"/>
      <c r="F119" s="1"/>
      <c r="G119" s="1"/>
      <c r="H119" s="1"/>
      <c r="I119" s="1"/>
      <c r="J119" s="1"/>
    </row>
    <row r="120" customFormat="false" ht="15" hidden="false" customHeight="false" outlineLevel="0" collapsed="false">
      <c r="A120" s="1"/>
      <c r="B120" s="8" t="s">
        <v>100</v>
      </c>
      <c r="C120" s="1"/>
      <c r="D120" s="1"/>
      <c r="E120" s="1"/>
      <c r="F120" s="1"/>
      <c r="G120" s="1"/>
      <c r="H120" s="1"/>
      <c r="I120" s="1"/>
      <c r="J120" s="1"/>
    </row>
    <row r="121" customFormat="false" ht="15" hidden="false" customHeight="false" outlineLevel="0" collapsed="false">
      <c r="A121" s="1"/>
      <c r="B121" s="8" t="s">
        <v>101</v>
      </c>
      <c r="C121" s="1"/>
      <c r="D121" s="1"/>
      <c r="E121" s="1"/>
      <c r="F121" s="1"/>
      <c r="G121" s="1"/>
      <c r="H121" s="1"/>
      <c r="I121" s="1"/>
      <c r="J121" s="1"/>
    </row>
    <row r="122" customFormat="false" ht="15" hidden="false" customHeight="false" outlineLevel="0" collapsed="false">
      <c r="A122" s="1"/>
      <c r="B122" s="1"/>
      <c r="C122" s="1"/>
      <c r="D122" s="1"/>
      <c r="E122" s="1"/>
      <c r="F122" s="1"/>
      <c r="G122" s="1"/>
      <c r="H122" s="1"/>
      <c r="I122" s="1"/>
      <c r="J122" s="1"/>
    </row>
    <row r="123" customFormat="false" ht="15" hidden="false" customHeight="false" outlineLevel="0" collapsed="false">
      <c r="A123" s="1"/>
      <c r="B123" s="1"/>
      <c r="C123" s="1"/>
      <c r="D123" s="1"/>
      <c r="E123" s="1"/>
      <c r="F123" s="1"/>
      <c r="G123" s="1"/>
      <c r="H123" s="1"/>
      <c r="I123" s="1"/>
      <c r="J123" s="1"/>
    </row>
    <row r="124" customFormat="false" ht="15" hidden="false" customHeight="false" outlineLevel="0" collapsed="false">
      <c r="A124" s="1"/>
      <c r="B124" s="1"/>
      <c r="C124" s="1"/>
      <c r="D124" s="1"/>
      <c r="E124" s="1"/>
      <c r="F124" s="1"/>
      <c r="G124" s="1"/>
      <c r="H124" s="1"/>
      <c r="I124" s="1"/>
      <c r="J124" s="1"/>
    </row>
  </sheetData>
  <printOptions headings="false" gridLines="false" gridLinesSet="true" horizontalCentered="false" verticalCentered="false"/>
  <pageMargins left="0.4" right="0.4" top="0.5" bottom="0.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105"/>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42"/>
    <col collapsed="false" customWidth="true" hidden="false" outlineLevel="0" max="5" min="3" style="0" width="15"/>
    <col collapsed="false" customWidth="true" hidden="false" outlineLevel="0" max="7" min="6" style="0" width="19"/>
    <col collapsed="false" customWidth="true" hidden="false" outlineLevel="0" max="9" min="8" style="0" width="15"/>
    <col collapsed="false" customWidth="true" hidden="false" outlineLevel="0" max="10" min="10" style="0" width="20"/>
  </cols>
  <sheetData>
    <row r="1" customFormat="false" ht="15" hidden="false" customHeight="false" outlineLevel="0" collapsed="false">
      <c r="A1" s="1"/>
      <c r="B1" s="1"/>
      <c r="C1" s="1"/>
      <c r="D1" s="1"/>
      <c r="E1" s="1"/>
      <c r="F1" s="1"/>
      <c r="G1" s="1"/>
      <c r="H1" s="1"/>
      <c r="I1" s="1"/>
      <c r="J1" s="1"/>
      <c r="K1" s="1"/>
      <c r="L1" s="1"/>
    </row>
    <row r="2" customFormat="false" ht="16.15" hidden="false" customHeight="false" outlineLevel="0" collapsed="false">
      <c r="A2" s="1"/>
      <c r="B2" s="16" t="s">
        <v>102</v>
      </c>
      <c r="C2" s="1"/>
      <c r="D2" s="1"/>
      <c r="E2" s="1"/>
      <c r="F2" s="1"/>
      <c r="G2" s="1"/>
      <c r="H2" s="1"/>
      <c r="I2" s="1"/>
      <c r="J2" s="1"/>
      <c r="K2" s="1"/>
      <c r="L2" s="1"/>
    </row>
    <row r="3" customFormat="false" ht="15" hidden="false" customHeight="false" outlineLevel="0" collapsed="false">
      <c r="A3" s="1"/>
      <c r="B3" s="1"/>
      <c r="C3" s="1"/>
      <c r="D3" s="1"/>
      <c r="E3" s="1"/>
      <c r="F3" s="1"/>
      <c r="G3" s="1"/>
      <c r="H3" s="1"/>
      <c r="I3" s="1"/>
      <c r="J3" s="1"/>
      <c r="K3" s="1"/>
      <c r="L3" s="1"/>
    </row>
    <row r="4" customFormat="false" ht="15" hidden="false" customHeight="false" outlineLevel="0" collapsed="false">
      <c r="A4" s="1"/>
      <c r="B4" s="4" t="s">
        <v>103</v>
      </c>
      <c r="C4" s="5"/>
      <c r="D4" s="5"/>
      <c r="E4" s="5"/>
      <c r="F4" s="5"/>
      <c r="G4" s="1"/>
      <c r="H4" s="1"/>
      <c r="I4" s="1"/>
      <c r="J4" s="1"/>
      <c r="K4" s="1"/>
      <c r="L4" s="1"/>
    </row>
    <row r="5" customFormat="false" ht="30" hidden="false" customHeight="true" outlineLevel="0" collapsed="false">
      <c r="A5" s="1"/>
      <c r="B5" s="17" t="s">
        <v>104</v>
      </c>
      <c r="C5" s="17" t="s">
        <v>105</v>
      </c>
      <c r="D5" s="17" t="s">
        <v>106</v>
      </c>
      <c r="E5" s="17" t="s">
        <v>107</v>
      </c>
      <c r="F5" s="17" t="s">
        <v>108</v>
      </c>
      <c r="G5" s="1"/>
      <c r="H5" s="1"/>
      <c r="I5" s="1"/>
      <c r="J5" s="1"/>
      <c r="K5" s="1"/>
      <c r="L5" s="1"/>
    </row>
    <row r="6" customFormat="false" ht="15" hidden="false" customHeight="false" outlineLevel="0" collapsed="false">
      <c r="A6" s="1"/>
      <c r="B6" s="9" t="s">
        <v>109</v>
      </c>
      <c r="C6" s="18" t="n">
        <v>180</v>
      </c>
      <c r="D6" s="18" t="n">
        <v>3500</v>
      </c>
      <c r="E6" s="18" t="n">
        <v>500</v>
      </c>
      <c r="F6" s="19" t="n">
        <f aca="false">D6*MAX(C15:E15)</f>
        <v>1470</v>
      </c>
      <c r="G6" s="1"/>
      <c r="H6" s="1"/>
      <c r="I6" s="1"/>
      <c r="J6" s="1"/>
      <c r="K6" s="1"/>
      <c r="L6" s="1"/>
    </row>
    <row r="7" customFormat="false" ht="15" hidden="false" customHeight="false" outlineLevel="0" collapsed="false">
      <c r="A7" s="1"/>
      <c r="B7" s="9" t="s">
        <v>110</v>
      </c>
      <c r="C7" s="18" t="n">
        <v>240</v>
      </c>
      <c r="D7" s="18" t="n">
        <v>3400</v>
      </c>
      <c r="E7" s="18" t="n">
        <v>450</v>
      </c>
      <c r="F7" s="19" t="n">
        <f aca="false">D7*MAX(C16:E16)</f>
        <v>1870</v>
      </c>
      <c r="G7" s="1"/>
      <c r="H7" s="1"/>
      <c r="I7" s="1"/>
      <c r="J7" s="1"/>
      <c r="K7" s="1"/>
      <c r="L7" s="1"/>
    </row>
    <row r="8" customFormat="false" ht="15" hidden="false" customHeight="false" outlineLevel="0" collapsed="false">
      <c r="A8" s="1"/>
      <c r="B8" s="9" t="s">
        <v>111</v>
      </c>
      <c r="C8" s="18" t="n">
        <v>300</v>
      </c>
      <c r="D8" s="18" t="n">
        <v>3600</v>
      </c>
      <c r="E8" s="18" t="n">
        <v>600</v>
      </c>
      <c r="F8" s="19" t="n">
        <f aca="false">D8*MAX(C17:E17)</f>
        <v>2232</v>
      </c>
      <c r="G8" s="1"/>
      <c r="H8" s="1"/>
      <c r="I8" s="1"/>
      <c r="J8" s="1"/>
      <c r="K8" s="1"/>
      <c r="L8" s="1"/>
    </row>
    <row r="9" customFormat="false" ht="15" hidden="false" customHeight="false" outlineLevel="0" collapsed="false">
      <c r="A9" s="1"/>
      <c r="B9" s="9" t="s">
        <v>112</v>
      </c>
      <c r="C9" s="18" t="n">
        <v>150</v>
      </c>
      <c r="D9" s="18" t="n">
        <v>3200</v>
      </c>
      <c r="E9" s="18" t="n">
        <v>350</v>
      </c>
      <c r="F9" s="19" t="n">
        <f aca="false">D9*MAX(C18:E18)</f>
        <v>1280</v>
      </c>
      <c r="G9" s="1"/>
      <c r="H9" s="1"/>
      <c r="I9" s="1"/>
      <c r="J9" s="1"/>
      <c r="K9" s="1"/>
      <c r="L9" s="1"/>
    </row>
    <row r="10" customFormat="false" ht="15" hidden="false" customHeight="false" outlineLevel="0" collapsed="false">
      <c r="A10" s="1"/>
      <c r="B10" s="9" t="s">
        <v>113</v>
      </c>
      <c r="C10" s="18" t="n">
        <v>260</v>
      </c>
      <c r="D10" s="18" t="n">
        <v>3300</v>
      </c>
      <c r="E10" s="18" t="n">
        <v>550</v>
      </c>
      <c r="F10" s="19" t="n">
        <f aca="false">D10*MAX(C19:E19)</f>
        <v>1650</v>
      </c>
      <c r="G10" s="1"/>
      <c r="H10" s="1"/>
      <c r="I10" s="1"/>
      <c r="J10" s="1"/>
      <c r="K10" s="1"/>
      <c r="L10" s="1"/>
    </row>
    <row r="11" customFormat="false" ht="15" hidden="false" customHeight="false" outlineLevel="0" collapsed="false">
      <c r="A11" s="1"/>
      <c r="B11" s="9" t="s">
        <v>114</v>
      </c>
      <c r="C11" s="18" t="n">
        <v>210</v>
      </c>
      <c r="D11" s="18" t="n">
        <v>3400</v>
      </c>
      <c r="E11" s="18" t="n">
        <v>400</v>
      </c>
      <c r="F11" s="19" t="n">
        <f aca="false">D11*MAX(C20:E20)</f>
        <v>1768</v>
      </c>
      <c r="G11" s="1"/>
      <c r="H11" s="1"/>
      <c r="I11" s="1"/>
      <c r="J11" s="1"/>
      <c r="K11" s="1"/>
      <c r="L11" s="1"/>
    </row>
    <row r="12" customFormat="false" ht="15" hidden="false" customHeight="false" outlineLevel="0" collapsed="false">
      <c r="A12" s="1"/>
      <c r="B12" s="1"/>
      <c r="C12" s="1"/>
      <c r="D12" s="1"/>
      <c r="E12" s="1"/>
      <c r="F12" s="1"/>
      <c r="G12" s="1"/>
      <c r="H12" s="1"/>
      <c r="I12" s="1"/>
      <c r="J12" s="1"/>
      <c r="K12" s="1"/>
      <c r="L12" s="1"/>
    </row>
    <row r="13" customFormat="false" ht="15" hidden="false" customHeight="false" outlineLevel="0" collapsed="false">
      <c r="A13" s="1"/>
      <c r="B13" s="4" t="s">
        <v>115</v>
      </c>
      <c r="C13" s="5"/>
      <c r="D13" s="5"/>
      <c r="E13" s="5"/>
      <c r="F13" s="5"/>
      <c r="G13" s="20" t="s">
        <v>116</v>
      </c>
      <c r="H13" s="5"/>
      <c r="I13" s="5"/>
      <c r="J13" s="1"/>
      <c r="K13" s="1"/>
      <c r="L13" s="1"/>
    </row>
    <row r="14" customFormat="false" ht="27.75" hidden="false" customHeight="true" outlineLevel="0" collapsed="false">
      <c r="A14" s="1"/>
      <c r="B14" s="21" t="s">
        <v>104</v>
      </c>
      <c r="C14" s="17" t="s">
        <v>117</v>
      </c>
      <c r="D14" s="17" t="s">
        <v>118</v>
      </c>
      <c r="E14" s="17" t="s">
        <v>119</v>
      </c>
      <c r="F14" s="1"/>
      <c r="G14" s="17" t="s">
        <v>120</v>
      </c>
      <c r="H14" s="17" t="s">
        <v>121</v>
      </c>
      <c r="I14" s="17" t="s">
        <v>122</v>
      </c>
      <c r="J14" s="1"/>
      <c r="K14" s="1"/>
      <c r="L14" s="1"/>
    </row>
    <row r="15" customFormat="false" ht="15" hidden="false" customHeight="false" outlineLevel="0" collapsed="false">
      <c r="A15" s="1"/>
      <c r="B15" s="9" t="s">
        <v>109</v>
      </c>
      <c r="C15" s="22" t="n">
        <v>0.42</v>
      </c>
      <c r="D15" s="22" t="n">
        <v>0</v>
      </c>
      <c r="E15" s="22" t="n">
        <v>0</v>
      </c>
      <c r="F15" s="1"/>
      <c r="G15" s="23" t="n">
        <f aca="false">IF(C15&gt;0,1/C15,0)</f>
        <v>2.38095238095238</v>
      </c>
      <c r="H15" s="23" t="n">
        <f aca="false">IF(D15&gt;0,1/D15,0)</f>
        <v>0</v>
      </c>
      <c r="I15" s="23" t="n">
        <f aca="false">IF(E15&gt;0,1/E15,0)</f>
        <v>0</v>
      </c>
      <c r="J15" s="1"/>
      <c r="K15" s="1"/>
      <c r="L15" s="1"/>
    </row>
    <row r="16" customFormat="false" ht="15" hidden="false" customHeight="false" outlineLevel="0" collapsed="false">
      <c r="A16" s="1"/>
      <c r="B16" s="9" t="s">
        <v>110</v>
      </c>
      <c r="C16" s="22" t="n">
        <v>0.3</v>
      </c>
      <c r="D16" s="22" t="n">
        <v>0.55</v>
      </c>
      <c r="E16" s="22" t="n">
        <v>0</v>
      </c>
      <c r="F16" s="1"/>
      <c r="G16" s="23" t="n">
        <f aca="false">IF(C16&gt;0,1/C16,0)</f>
        <v>3.33333333333333</v>
      </c>
      <c r="H16" s="23" t="n">
        <f aca="false">IF(D16&gt;0,1/D16,0)</f>
        <v>1.81818181818182</v>
      </c>
      <c r="I16" s="23" t="n">
        <f aca="false">IF(E16&gt;0,1/E16,0)</f>
        <v>0</v>
      </c>
      <c r="J16" s="1"/>
      <c r="K16" s="1"/>
      <c r="L16" s="1"/>
    </row>
    <row r="17" customFormat="false" ht="15" hidden="false" customHeight="false" outlineLevel="0" collapsed="false">
      <c r="A17" s="1"/>
      <c r="B17" s="9" t="s">
        <v>111</v>
      </c>
      <c r="C17" s="22" t="n">
        <v>0</v>
      </c>
      <c r="D17" s="22" t="n">
        <v>0.62</v>
      </c>
      <c r="E17" s="22" t="n">
        <v>0.48</v>
      </c>
      <c r="F17" s="1"/>
      <c r="G17" s="23" t="n">
        <f aca="false">IF(C17&gt;0,1/C17,0)</f>
        <v>0</v>
      </c>
      <c r="H17" s="23" t="n">
        <f aca="false">IF(D17&gt;0,1/D17,0)</f>
        <v>1.61290322580645</v>
      </c>
      <c r="I17" s="23" t="n">
        <f aca="false">IF(E17&gt;0,1/E17,0)</f>
        <v>2.08333333333333</v>
      </c>
      <c r="J17" s="1"/>
      <c r="K17" s="1"/>
      <c r="L17" s="1"/>
    </row>
    <row r="18" customFormat="false" ht="15" hidden="false" customHeight="false" outlineLevel="0" collapsed="false">
      <c r="A18" s="1"/>
      <c r="B18" s="9" t="s">
        <v>112</v>
      </c>
      <c r="C18" s="22" t="n">
        <v>0.36</v>
      </c>
      <c r="D18" s="22" t="n">
        <v>0</v>
      </c>
      <c r="E18" s="22" t="n">
        <v>0.4</v>
      </c>
      <c r="F18" s="1"/>
      <c r="G18" s="23" t="n">
        <f aca="false">IF(C18&gt;0,1/C18,0)</f>
        <v>2.77777777777778</v>
      </c>
      <c r="H18" s="23" t="n">
        <f aca="false">IF(D18&gt;0,1/D18,0)</f>
        <v>0</v>
      </c>
      <c r="I18" s="23" t="n">
        <f aca="false">IF(E18&gt;0,1/E18,0)</f>
        <v>2.5</v>
      </c>
      <c r="J18" s="1"/>
      <c r="K18" s="1"/>
      <c r="L18" s="1"/>
    </row>
    <row r="19" customFormat="false" ht="15" hidden="false" customHeight="false" outlineLevel="0" collapsed="false">
      <c r="A19" s="1"/>
      <c r="B19" s="9" t="s">
        <v>113</v>
      </c>
      <c r="C19" s="22" t="n">
        <v>0</v>
      </c>
      <c r="D19" s="22" t="n">
        <v>0.5</v>
      </c>
      <c r="E19" s="22" t="n">
        <v>0.3</v>
      </c>
      <c r="F19" s="1"/>
      <c r="G19" s="23" t="n">
        <f aca="false">IF(C19&gt;0,1/C19,0)</f>
        <v>0</v>
      </c>
      <c r="H19" s="23" t="n">
        <f aca="false">IF(D19&gt;0,1/D19,0)</f>
        <v>2</v>
      </c>
      <c r="I19" s="23" t="n">
        <f aca="false">IF(E19&gt;0,1/E19,0)</f>
        <v>3.33333333333333</v>
      </c>
      <c r="J19" s="1"/>
      <c r="K19" s="1"/>
      <c r="L19" s="1"/>
    </row>
    <row r="20" customFormat="false" ht="15" hidden="false" customHeight="false" outlineLevel="0" collapsed="false">
      <c r="A20" s="1"/>
      <c r="B20" s="9" t="s">
        <v>114</v>
      </c>
      <c r="C20" s="22" t="n">
        <v>0</v>
      </c>
      <c r="D20" s="22" t="n">
        <v>0.44</v>
      </c>
      <c r="E20" s="22" t="n">
        <v>0.52</v>
      </c>
      <c r="F20" s="1"/>
      <c r="G20" s="23" t="n">
        <f aca="false">IF(C20&gt;0,1/C20,0)</f>
        <v>0</v>
      </c>
      <c r="H20" s="23" t="n">
        <f aca="false">IF(D20&gt;0,1/D20,0)</f>
        <v>2.27272727272727</v>
      </c>
      <c r="I20" s="23" t="n">
        <f aca="false">IF(E20&gt;0,1/E20,0)</f>
        <v>1.92307692307692</v>
      </c>
      <c r="J20" s="1"/>
      <c r="K20" s="1"/>
      <c r="L20" s="1"/>
    </row>
    <row r="21" customFormat="false" ht="15" hidden="false" customHeight="false" outlineLevel="0" collapsed="false">
      <c r="A21" s="1"/>
      <c r="B21" s="1"/>
      <c r="C21" s="1"/>
      <c r="D21" s="1"/>
      <c r="E21" s="1"/>
      <c r="F21" s="1"/>
      <c r="G21" s="1"/>
      <c r="H21" s="1"/>
      <c r="I21" s="1"/>
      <c r="J21" s="1"/>
      <c r="K21" s="1"/>
      <c r="L21" s="1"/>
    </row>
    <row r="22" customFormat="false" ht="15" hidden="false" customHeight="false" outlineLevel="0" collapsed="false">
      <c r="A22" s="1"/>
      <c r="B22" s="4" t="s">
        <v>123</v>
      </c>
      <c r="C22" s="5"/>
      <c r="D22" s="5"/>
      <c r="E22" s="5"/>
      <c r="F22" s="5"/>
      <c r="G22" s="20" t="s">
        <v>124</v>
      </c>
      <c r="H22" s="5"/>
      <c r="I22" s="5"/>
      <c r="J22" s="1"/>
      <c r="K22" s="1"/>
      <c r="L22" s="1"/>
    </row>
    <row r="23" customFormat="false" ht="27.75" hidden="false" customHeight="true" outlineLevel="0" collapsed="false">
      <c r="A23" s="1"/>
      <c r="B23" s="21" t="s">
        <v>104</v>
      </c>
      <c r="C23" s="17" t="s">
        <v>117</v>
      </c>
      <c r="D23" s="17" t="s">
        <v>118</v>
      </c>
      <c r="E23" s="17" t="s">
        <v>119</v>
      </c>
      <c r="F23" s="1"/>
      <c r="G23" s="17" t="s">
        <v>117</v>
      </c>
      <c r="H23" s="17" t="s">
        <v>118</v>
      </c>
      <c r="I23" s="17" t="s">
        <v>119</v>
      </c>
      <c r="J23" s="1"/>
      <c r="K23" s="1"/>
      <c r="L23" s="1"/>
    </row>
    <row r="24" customFormat="false" ht="15" hidden="false" customHeight="false" outlineLevel="0" collapsed="false">
      <c r="A24" s="1"/>
      <c r="B24" s="9" t="s">
        <v>109</v>
      </c>
      <c r="C24" s="22" t="n">
        <v>286</v>
      </c>
      <c r="D24" s="22" t="n">
        <v>0</v>
      </c>
      <c r="E24" s="22" t="n">
        <v>0</v>
      </c>
      <c r="F24" s="1"/>
      <c r="G24" s="24" t="n">
        <f aca="false">IF(C15&gt;0,MIN(C$33,$D6*C15),0)</f>
        <v>1470</v>
      </c>
      <c r="H24" s="24" t="n">
        <f aca="false">IF(D15&gt;0,MIN(D$33,$D6*D15),0)</f>
        <v>0</v>
      </c>
      <c r="I24" s="24" t="n">
        <f aca="false">IF(E15&gt;0,MIN(E$33,$D6*E15),0)</f>
        <v>0</v>
      </c>
      <c r="J24" s="1"/>
      <c r="K24" s="1"/>
      <c r="L24" s="1"/>
    </row>
    <row r="25" customFormat="false" ht="15" hidden="false" customHeight="false" outlineLevel="0" collapsed="false">
      <c r="A25" s="1"/>
      <c r="B25" s="9" t="s">
        <v>110</v>
      </c>
      <c r="C25" s="22" t="n">
        <v>318</v>
      </c>
      <c r="D25" s="22" t="n">
        <v>271</v>
      </c>
      <c r="E25" s="22" t="n">
        <v>0</v>
      </c>
      <c r="F25" s="1"/>
      <c r="G25" s="24" t="n">
        <f aca="false">IF(C16&gt;0,MIN(C$33,$D7*C16),0)</f>
        <v>1020</v>
      </c>
      <c r="H25" s="24" t="n">
        <f aca="false">IF(D16&gt;0,MIN(D$33,$D7*D16),0)</f>
        <v>1870</v>
      </c>
      <c r="I25" s="24" t="n">
        <f aca="false">IF(E16&gt;0,MIN(E$33,$D7*E16),0)</f>
        <v>0</v>
      </c>
      <c r="J25" s="1"/>
      <c r="K25" s="1"/>
      <c r="L25" s="1"/>
    </row>
    <row r="26" customFormat="false" ht="15" hidden="false" customHeight="false" outlineLevel="0" collapsed="false">
      <c r="A26" s="1"/>
      <c r="B26" s="9" t="s">
        <v>111</v>
      </c>
      <c r="C26" s="22" t="n">
        <v>0</v>
      </c>
      <c r="D26" s="22" t="n">
        <v>289</v>
      </c>
      <c r="E26" s="22" t="n">
        <v>331</v>
      </c>
      <c r="F26" s="1"/>
      <c r="G26" s="24" t="n">
        <f aca="false">IF(C17&gt;0,MIN(C$33,$D8*C17),0)</f>
        <v>0</v>
      </c>
      <c r="H26" s="24" t="n">
        <f aca="false">IF(D17&gt;0,MIN(D$33,$D8*D17),0)</f>
        <v>2232</v>
      </c>
      <c r="I26" s="24" t="n">
        <f aca="false">IF(E17&gt;0,MIN(E$33,$D8*E17),0)</f>
        <v>1500</v>
      </c>
      <c r="J26" s="1"/>
      <c r="K26" s="1"/>
      <c r="L26" s="1"/>
    </row>
    <row r="27" customFormat="false" ht="15" hidden="false" customHeight="false" outlineLevel="0" collapsed="false">
      <c r="A27" s="1"/>
      <c r="B27" s="9" t="s">
        <v>112</v>
      </c>
      <c r="C27" s="22" t="n">
        <v>305</v>
      </c>
      <c r="D27" s="22" t="n">
        <v>0</v>
      </c>
      <c r="E27" s="22" t="n">
        <v>352</v>
      </c>
      <c r="F27" s="1"/>
      <c r="G27" s="24" t="n">
        <f aca="false">IF(C18&gt;0,MIN(C$33,$D9*C18),0)</f>
        <v>1152</v>
      </c>
      <c r="H27" s="24" t="n">
        <f aca="false">IF(D18&gt;0,MIN(D$33,$D9*D18),0)</f>
        <v>0</v>
      </c>
      <c r="I27" s="24" t="n">
        <f aca="false">IF(E18&gt;0,MIN(E$33,$D9*E18),0)</f>
        <v>1280</v>
      </c>
      <c r="J27" s="1"/>
      <c r="K27" s="1"/>
      <c r="L27" s="1"/>
    </row>
    <row r="28" customFormat="false" ht="15" hidden="false" customHeight="false" outlineLevel="0" collapsed="false">
      <c r="A28" s="1"/>
      <c r="B28" s="9" t="s">
        <v>113</v>
      </c>
      <c r="C28" s="22" t="n">
        <v>0</v>
      </c>
      <c r="D28" s="22" t="n">
        <v>262</v>
      </c>
      <c r="E28" s="22" t="n">
        <v>364</v>
      </c>
      <c r="F28" s="1"/>
      <c r="G28" s="24" t="n">
        <f aca="false">IF(C19&gt;0,MIN(C$33,$D10*C19),0)</f>
        <v>0</v>
      </c>
      <c r="H28" s="24" t="n">
        <f aca="false">IF(D19&gt;0,MIN(D$33,$D10*D19),0)</f>
        <v>1650</v>
      </c>
      <c r="I28" s="24" t="n">
        <f aca="false">IF(E19&gt;0,MIN(E$33,$D10*E19),0)</f>
        <v>990</v>
      </c>
      <c r="J28" s="1"/>
      <c r="K28" s="1"/>
      <c r="L28" s="1"/>
    </row>
    <row r="29" customFormat="false" ht="15" hidden="false" customHeight="false" outlineLevel="0" collapsed="false">
      <c r="A29" s="1"/>
      <c r="B29" s="9" t="s">
        <v>114</v>
      </c>
      <c r="C29" s="22" t="n">
        <v>0</v>
      </c>
      <c r="D29" s="22" t="n">
        <v>296</v>
      </c>
      <c r="E29" s="22" t="n">
        <v>318</v>
      </c>
      <c r="F29" s="1"/>
      <c r="G29" s="24" t="n">
        <f aca="false">IF(C20&gt;0,MIN(C$33,$D11*C20),0)</f>
        <v>0</v>
      </c>
      <c r="H29" s="24" t="n">
        <f aca="false">IF(D20&gt;0,MIN(D$33,$D11*D20),0)</f>
        <v>1496</v>
      </c>
      <c r="I29" s="24" t="n">
        <f aca="false">IF(E20&gt;0,MIN(E$33,$D11*E20),0)</f>
        <v>1500</v>
      </c>
      <c r="J29" s="1"/>
      <c r="K29" s="1"/>
      <c r="L29" s="1"/>
    </row>
    <row r="30" customFormat="false" ht="15" hidden="false" customHeight="false" outlineLevel="0" collapsed="false">
      <c r="A30" s="1"/>
      <c r="B30" s="1"/>
      <c r="C30" s="1"/>
      <c r="D30" s="1"/>
      <c r="E30" s="1"/>
      <c r="F30" s="1"/>
      <c r="G30" s="1"/>
      <c r="H30" s="1"/>
      <c r="I30" s="1"/>
      <c r="J30" s="1"/>
      <c r="K30" s="1"/>
      <c r="L30" s="1"/>
    </row>
    <row r="31" customFormat="false" ht="15" hidden="false" customHeight="false" outlineLevel="0" collapsed="false">
      <c r="A31" s="1"/>
      <c r="B31" s="4" t="s">
        <v>125</v>
      </c>
      <c r="C31" s="5"/>
      <c r="D31" s="5"/>
      <c r="E31" s="5"/>
      <c r="F31" s="5"/>
      <c r="G31" s="1"/>
      <c r="H31" s="1"/>
      <c r="I31" s="1"/>
      <c r="J31" s="1"/>
      <c r="K31" s="1"/>
      <c r="L31" s="1"/>
    </row>
    <row r="32" customFormat="false" ht="15" hidden="false" customHeight="false" outlineLevel="0" collapsed="false">
      <c r="A32" s="1"/>
      <c r="B32" s="21" t="s">
        <v>126</v>
      </c>
      <c r="C32" s="17" t="s">
        <v>117</v>
      </c>
      <c r="D32" s="17" t="s">
        <v>118</v>
      </c>
      <c r="E32" s="17" t="s">
        <v>119</v>
      </c>
      <c r="F32" s="1"/>
      <c r="G32" s="1"/>
      <c r="H32" s="1"/>
      <c r="I32" s="1"/>
      <c r="J32" s="1"/>
      <c r="K32" s="1"/>
      <c r="L32" s="1"/>
    </row>
    <row r="33" customFormat="false" ht="15" hidden="false" customHeight="false" outlineLevel="0" collapsed="false">
      <c r="A33" s="1"/>
      <c r="B33" s="12" t="s">
        <v>127</v>
      </c>
      <c r="C33" s="18" t="n">
        <v>1800</v>
      </c>
      <c r="D33" s="18" t="n">
        <v>2400</v>
      </c>
      <c r="E33" s="18" t="n">
        <v>1500</v>
      </c>
      <c r="F33" s="1"/>
      <c r="G33" s="1"/>
      <c r="H33" s="1"/>
      <c r="I33" s="1"/>
      <c r="J33" s="1"/>
      <c r="K33" s="1"/>
      <c r="L33" s="1"/>
    </row>
    <row r="34" customFormat="false" ht="15" hidden="false" customHeight="false" outlineLevel="0" collapsed="false">
      <c r="A34" s="1"/>
      <c r="B34" s="1"/>
      <c r="C34" s="1"/>
      <c r="D34" s="1"/>
      <c r="E34" s="1"/>
      <c r="F34" s="1"/>
      <c r="G34" s="1"/>
      <c r="H34" s="1"/>
      <c r="I34" s="1"/>
      <c r="J34" s="1"/>
      <c r="K34" s="1"/>
      <c r="L34" s="1"/>
    </row>
    <row r="35" customFormat="false" ht="15" hidden="false" customHeight="false" outlineLevel="0" collapsed="false">
      <c r="A35" s="1"/>
      <c r="B35" s="4" t="s">
        <v>128</v>
      </c>
      <c r="C35" s="5"/>
      <c r="D35" s="5"/>
      <c r="E35" s="5"/>
      <c r="F35" s="5"/>
      <c r="G35" s="1"/>
      <c r="H35" s="1"/>
      <c r="I35" s="1"/>
      <c r="J35" s="1"/>
      <c r="K35" s="1"/>
      <c r="L35" s="1"/>
    </row>
    <row r="36" customFormat="false" ht="15" hidden="false" customHeight="false" outlineLevel="0" collapsed="false">
      <c r="A36" s="1"/>
      <c r="B36" s="25" t="s">
        <v>129</v>
      </c>
      <c r="C36" s="26" t="n">
        <v>2500</v>
      </c>
      <c r="D36" s="27" t="s">
        <v>130</v>
      </c>
      <c r="E36" s="1"/>
      <c r="F36" s="1"/>
      <c r="G36" s="1"/>
      <c r="H36" s="1"/>
      <c r="I36" s="1"/>
      <c r="J36" s="1"/>
      <c r="K36" s="1"/>
      <c r="L36" s="1"/>
    </row>
    <row r="37" customFormat="false" ht="15" hidden="false" customHeight="false" outlineLevel="0" collapsed="false">
      <c r="A37" s="1"/>
      <c r="B37" s="12" t="s">
        <v>131</v>
      </c>
      <c r="C37" s="19" t="n">
        <f aca="false">MAX(F6:F11)</f>
        <v>2232</v>
      </c>
      <c r="D37" s="1"/>
      <c r="E37" s="1"/>
      <c r="F37" s="1"/>
      <c r="G37" s="1"/>
      <c r="H37" s="1"/>
      <c r="I37" s="1"/>
      <c r="J37" s="1"/>
      <c r="K37" s="1"/>
      <c r="L37" s="1"/>
    </row>
    <row r="38" customFormat="false" ht="15" hidden="false" customHeight="false" outlineLevel="0" collapsed="false">
      <c r="A38" s="1"/>
      <c r="B38" s="4" t="s">
        <v>132</v>
      </c>
      <c r="C38" s="5"/>
      <c r="D38" s="5"/>
      <c r="E38" s="5"/>
      <c r="F38" s="5"/>
      <c r="G38" s="5"/>
      <c r="H38" s="5"/>
      <c r="I38" s="5"/>
      <c r="J38" s="1"/>
      <c r="K38" s="1"/>
      <c r="L38" s="1"/>
    </row>
    <row r="39" customFormat="false" ht="30" hidden="false" customHeight="true" outlineLevel="0" collapsed="false">
      <c r="A39" s="1"/>
      <c r="B39" s="21" t="s">
        <v>104</v>
      </c>
      <c r="C39" s="17" t="s">
        <v>117</v>
      </c>
      <c r="D39" s="17" t="s">
        <v>118</v>
      </c>
      <c r="E39" s="17" t="s">
        <v>119</v>
      </c>
      <c r="F39" s="17" t="s">
        <v>133</v>
      </c>
      <c r="G39" s="17" t="s">
        <v>134</v>
      </c>
      <c r="H39" s="17" t="s">
        <v>135</v>
      </c>
      <c r="I39" s="1"/>
      <c r="J39" s="1"/>
      <c r="K39" s="1"/>
      <c r="L39" s="1"/>
    </row>
    <row r="40" customFormat="false" ht="15" hidden="false" customHeight="false" outlineLevel="0" collapsed="false">
      <c r="A40" s="1"/>
      <c r="B40" s="9" t="s">
        <v>109</v>
      </c>
      <c r="C40" s="28" t="n">
        <v>0</v>
      </c>
      <c r="D40" s="28" t="n">
        <v>0</v>
      </c>
      <c r="E40" s="28" t="n">
        <v>0</v>
      </c>
      <c r="F40" s="29" t="n">
        <f aca="false">SUM(C40:E40)</f>
        <v>0</v>
      </c>
      <c r="G40" s="29" t="n">
        <f aca="false">SUMPRODUCT(C40:E40,G15:I15)</f>
        <v>0</v>
      </c>
      <c r="H40" s="30" t="n">
        <v>0</v>
      </c>
      <c r="I40" s="1"/>
      <c r="J40" s="27" t="s">
        <v>136</v>
      </c>
      <c r="K40" s="1"/>
      <c r="L40" s="1"/>
    </row>
    <row r="41" customFormat="false" ht="15" hidden="false" customHeight="false" outlineLevel="0" collapsed="false">
      <c r="A41" s="1"/>
      <c r="B41" s="9" t="s">
        <v>110</v>
      </c>
      <c r="C41" s="28" t="n">
        <v>0</v>
      </c>
      <c r="D41" s="28" t="n">
        <v>0</v>
      </c>
      <c r="E41" s="28" t="n">
        <v>0</v>
      </c>
      <c r="F41" s="31"/>
      <c r="G41" s="31"/>
      <c r="H41" s="30" t="n">
        <v>0</v>
      </c>
      <c r="I41" s="1"/>
      <c r="J41" s="1"/>
      <c r="K41" s="1"/>
      <c r="L41" s="1"/>
    </row>
    <row r="42" customFormat="false" ht="15" hidden="false" customHeight="false" outlineLevel="0" collapsed="false">
      <c r="A42" s="1"/>
      <c r="B42" s="9" t="s">
        <v>111</v>
      </c>
      <c r="C42" s="28" t="n">
        <v>0</v>
      </c>
      <c r="D42" s="28" t="n">
        <v>0</v>
      </c>
      <c r="E42" s="28" t="n">
        <v>0</v>
      </c>
      <c r="F42" s="31"/>
      <c r="G42" s="31"/>
      <c r="H42" s="30" t="n">
        <v>0</v>
      </c>
      <c r="I42" s="1"/>
      <c r="J42" s="1"/>
      <c r="K42" s="1"/>
      <c r="L42" s="1"/>
    </row>
    <row r="43" customFormat="false" ht="15" hidden="false" customHeight="false" outlineLevel="0" collapsed="false">
      <c r="A43" s="1"/>
      <c r="B43" s="9" t="s">
        <v>112</v>
      </c>
      <c r="C43" s="28" t="n">
        <v>0</v>
      </c>
      <c r="D43" s="28" t="n">
        <v>0</v>
      </c>
      <c r="E43" s="28" t="n">
        <v>0</v>
      </c>
      <c r="F43" s="31"/>
      <c r="G43" s="31"/>
      <c r="H43" s="30" t="n">
        <v>0</v>
      </c>
      <c r="I43" s="1"/>
      <c r="J43" s="1"/>
      <c r="K43" s="1"/>
      <c r="L43" s="1"/>
    </row>
    <row r="44" customFormat="false" ht="15" hidden="false" customHeight="false" outlineLevel="0" collapsed="false">
      <c r="A44" s="1"/>
      <c r="B44" s="9" t="s">
        <v>113</v>
      </c>
      <c r="C44" s="28" t="n">
        <v>0</v>
      </c>
      <c r="D44" s="28" t="n">
        <v>0</v>
      </c>
      <c r="E44" s="28" t="n">
        <v>0</v>
      </c>
      <c r="F44" s="31"/>
      <c r="G44" s="31"/>
      <c r="H44" s="30" t="n">
        <v>0</v>
      </c>
      <c r="I44" s="1"/>
      <c r="J44" s="1"/>
      <c r="K44" s="1"/>
      <c r="L44" s="1"/>
    </row>
    <row r="45" customFormat="false" ht="15" hidden="false" customHeight="false" outlineLevel="0" collapsed="false">
      <c r="A45" s="1"/>
      <c r="B45" s="9" t="s">
        <v>114</v>
      </c>
      <c r="C45" s="28" t="n">
        <v>0</v>
      </c>
      <c r="D45" s="28" t="n">
        <v>0</v>
      </c>
      <c r="E45" s="28" t="n">
        <v>0</v>
      </c>
      <c r="F45" s="31"/>
      <c r="G45" s="31"/>
      <c r="H45" s="30" t="n">
        <v>0</v>
      </c>
      <c r="I45" s="1"/>
      <c r="J45" s="1"/>
      <c r="K45" s="1"/>
      <c r="L45" s="1"/>
    </row>
    <row r="46" customFormat="false" ht="15" hidden="false" customHeight="false" outlineLevel="0" collapsed="false">
      <c r="A46" s="1"/>
      <c r="B46" s="1"/>
      <c r="C46" s="1"/>
      <c r="D46" s="1"/>
      <c r="E46" s="1"/>
      <c r="F46" s="1"/>
      <c r="G46" s="1"/>
      <c r="H46" s="1"/>
      <c r="I46" s="1"/>
      <c r="J46" s="1"/>
      <c r="K46" s="1"/>
      <c r="L46" s="1"/>
    </row>
    <row r="47" customFormat="false" ht="15" hidden="false" customHeight="false" outlineLevel="0" collapsed="false">
      <c r="A47" s="1"/>
      <c r="B47" s="12" t="s">
        <v>137</v>
      </c>
      <c r="C47" s="32"/>
      <c r="D47" s="1"/>
      <c r="E47" s="1"/>
      <c r="F47" s="1"/>
      <c r="G47" s="1"/>
      <c r="H47" s="1"/>
      <c r="I47" s="1"/>
      <c r="J47" s="1"/>
      <c r="K47" s="1"/>
      <c r="L47" s="1"/>
    </row>
    <row r="48" customFormat="false" ht="15" hidden="false" customHeight="false" outlineLevel="0" collapsed="false">
      <c r="A48" s="1"/>
      <c r="B48" s="12" t="s">
        <v>138</v>
      </c>
      <c r="C48" s="32"/>
      <c r="D48" s="1"/>
      <c r="E48" s="1"/>
      <c r="F48" s="1"/>
      <c r="G48" s="1"/>
      <c r="H48" s="1"/>
      <c r="I48" s="1"/>
      <c r="J48" s="1"/>
      <c r="K48" s="1"/>
      <c r="L48" s="1"/>
    </row>
    <row r="49" customFormat="false" ht="15" hidden="false" customHeight="false" outlineLevel="0" collapsed="false">
      <c r="A49" s="1"/>
      <c r="B49" s="33" t="s">
        <v>139</v>
      </c>
      <c r="C49" s="34"/>
      <c r="D49" s="1"/>
      <c r="E49" s="27" t="s">
        <v>140</v>
      </c>
      <c r="F49" s="1"/>
      <c r="G49" s="1"/>
      <c r="H49" s="1"/>
      <c r="I49" s="1"/>
      <c r="J49" s="1"/>
      <c r="K49" s="1"/>
      <c r="L49" s="1"/>
    </row>
    <row r="50" customFormat="false" ht="15" hidden="false" customHeight="false" outlineLevel="0" collapsed="false">
      <c r="A50" s="1"/>
      <c r="B50" s="1"/>
      <c r="C50" s="1"/>
      <c r="D50" s="1"/>
      <c r="E50" s="1"/>
      <c r="F50" s="1"/>
      <c r="G50" s="1"/>
      <c r="H50" s="1"/>
      <c r="I50" s="1"/>
      <c r="J50" s="1"/>
      <c r="K50" s="1"/>
      <c r="L50" s="1"/>
    </row>
    <row r="51" customFormat="false" ht="15" hidden="false" customHeight="false" outlineLevel="0" collapsed="false">
      <c r="A51" s="1"/>
      <c r="B51" s="4" t="s">
        <v>141</v>
      </c>
      <c r="C51" s="5"/>
      <c r="D51" s="5"/>
      <c r="E51" s="5"/>
      <c r="F51" s="5"/>
      <c r="G51" s="5"/>
      <c r="H51" s="5"/>
      <c r="I51" s="1"/>
      <c r="J51" s="1"/>
      <c r="K51" s="1"/>
      <c r="L51" s="1"/>
    </row>
    <row r="52" customFormat="false" ht="15" hidden="false" customHeight="false" outlineLevel="0" collapsed="false">
      <c r="A52" s="1"/>
      <c r="B52" s="21" t="s">
        <v>142</v>
      </c>
      <c r="C52" s="35"/>
      <c r="D52" s="35"/>
      <c r="E52" s="21" t="s">
        <v>143</v>
      </c>
      <c r="F52" s="21" t="s">
        <v>144</v>
      </c>
      <c r="G52" s="21" t="s">
        <v>145</v>
      </c>
      <c r="H52" s="1"/>
      <c r="I52" s="1"/>
      <c r="J52" s="1"/>
      <c r="K52" s="1"/>
      <c r="L52" s="1"/>
    </row>
    <row r="53" customFormat="false" ht="15" hidden="false" customHeight="false" outlineLevel="0" collapsed="false">
      <c r="A53" s="1"/>
      <c r="B53" s="12" t="s">
        <v>146</v>
      </c>
      <c r="C53" s="1"/>
      <c r="D53" s="1"/>
      <c r="E53" s="31"/>
      <c r="F53" s="36" t="s">
        <v>147</v>
      </c>
      <c r="G53" s="29" t="n">
        <f aca="false">C33</f>
        <v>1800</v>
      </c>
      <c r="H53" s="1"/>
      <c r="I53" s="1"/>
      <c r="J53" s="1"/>
      <c r="K53" s="1"/>
      <c r="L53" s="1"/>
    </row>
    <row r="54" customFormat="false" ht="15" hidden="false" customHeight="false" outlineLevel="0" collapsed="false">
      <c r="A54" s="1"/>
      <c r="B54" s="12" t="s">
        <v>148</v>
      </c>
      <c r="C54" s="1"/>
      <c r="D54" s="1"/>
      <c r="E54" s="31"/>
      <c r="F54" s="36" t="s">
        <v>147</v>
      </c>
      <c r="G54" s="29" t="n">
        <f aca="false">D33</f>
        <v>2400</v>
      </c>
      <c r="H54" s="1"/>
      <c r="I54" s="1"/>
      <c r="J54" s="1"/>
      <c r="K54" s="1"/>
      <c r="L54" s="1"/>
    </row>
    <row r="55" customFormat="false" ht="15" hidden="false" customHeight="false" outlineLevel="0" collapsed="false">
      <c r="A55" s="1"/>
      <c r="B55" s="12" t="s">
        <v>149</v>
      </c>
      <c r="C55" s="1"/>
      <c r="D55" s="1"/>
      <c r="E55" s="31"/>
      <c r="F55" s="36" t="s">
        <v>147</v>
      </c>
      <c r="G55" s="29" t="n">
        <f aca="false">E33</f>
        <v>1500</v>
      </c>
      <c r="H55" s="1"/>
      <c r="I55" s="1"/>
      <c r="J55" s="1"/>
      <c r="K55" s="1"/>
      <c r="L55" s="1"/>
    </row>
    <row r="56" customFormat="false" ht="15" hidden="false" customHeight="false" outlineLevel="0" collapsed="false">
      <c r="A56" s="1"/>
      <c r="B56" s="12" t="s">
        <v>150</v>
      </c>
      <c r="C56" s="1"/>
      <c r="D56" s="1"/>
      <c r="E56" s="31"/>
      <c r="F56" s="36" t="s">
        <v>151</v>
      </c>
      <c r="G56" s="29" t="n">
        <f aca="false">D6</f>
        <v>3500</v>
      </c>
      <c r="H56" s="1"/>
      <c r="I56" s="1"/>
      <c r="J56" s="1"/>
      <c r="K56" s="1"/>
      <c r="L56" s="1"/>
    </row>
    <row r="57" customFormat="false" ht="15" hidden="false" customHeight="false" outlineLevel="0" collapsed="false">
      <c r="A57" s="1"/>
      <c r="B57" s="12" t="s">
        <v>152</v>
      </c>
      <c r="C57" s="1"/>
      <c r="D57" s="1"/>
      <c r="E57" s="31"/>
      <c r="F57" s="36" t="s">
        <v>151</v>
      </c>
      <c r="G57" s="29" t="n">
        <f aca="false">D7</f>
        <v>3400</v>
      </c>
      <c r="H57" s="1"/>
      <c r="I57" s="1"/>
      <c r="J57" s="1"/>
      <c r="K57" s="1"/>
      <c r="L57" s="1"/>
    </row>
    <row r="58" customFormat="false" ht="15" hidden="false" customHeight="false" outlineLevel="0" collapsed="false">
      <c r="A58" s="1"/>
      <c r="B58" s="12" t="s">
        <v>153</v>
      </c>
      <c r="C58" s="1"/>
      <c r="D58" s="1"/>
      <c r="E58" s="31"/>
      <c r="F58" s="36" t="s">
        <v>151</v>
      </c>
      <c r="G58" s="29" t="n">
        <f aca="false">D8</f>
        <v>3600</v>
      </c>
      <c r="H58" s="1"/>
      <c r="I58" s="1"/>
      <c r="J58" s="1"/>
      <c r="K58" s="1"/>
      <c r="L58" s="1"/>
    </row>
    <row r="59" customFormat="false" ht="15" hidden="false" customHeight="false" outlineLevel="0" collapsed="false">
      <c r="A59" s="1"/>
      <c r="B59" s="12" t="s">
        <v>154</v>
      </c>
      <c r="C59" s="1"/>
      <c r="D59" s="1"/>
      <c r="E59" s="31"/>
      <c r="F59" s="36" t="s">
        <v>151</v>
      </c>
      <c r="G59" s="29" t="n">
        <f aca="false">D9</f>
        <v>3200</v>
      </c>
      <c r="H59" s="1"/>
      <c r="I59" s="1"/>
      <c r="J59" s="1"/>
      <c r="K59" s="1"/>
      <c r="L59" s="1"/>
    </row>
    <row r="60" customFormat="false" ht="15" hidden="false" customHeight="false" outlineLevel="0" collapsed="false">
      <c r="A60" s="1"/>
      <c r="B60" s="12" t="s">
        <v>155</v>
      </c>
      <c r="C60" s="1"/>
      <c r="D60" s="1"/>
      <c r="E60" s="31"/>
      <c r="F60" s="36" t="s">
        <v>151</v>
      </c>
      <c r="G60" s="29" t="n">
        <f aca="false">D10</f>
        <v>3300</v>
      </c>
      <c r="H60" s="1"/>
      <c r="I60" s="1"/>
      <c r="J60" s="1"/>
      <c r="K60" s="1"/>
      <c r="L60" s="1"/>
    </row>
    <row r="61" customFormat="false" ht="15" hidden="false" customHeight="false" outlineLevel="0" collapsed="false">
      <c r="A61" s="1"/>
      <c r="B61" s="12" t="s">
        <v>156</v>
      </c>
      <c r="C61" s="1"/>
      <c r="D61" s="1"/>
      <c r="E61" s="31"/>
      <c r="F61" s="36" t="s">
        <v>151</v>
      </c>
      <c r="G61" s="29" t="n">
        <f aca="false">D11</f>
        <v>3400</v>
      </c>
      <c r="H61" s="1"/>
      <c r="I61" s="1"/>
      <c r="J61" s="1"/>
      <c r="K61" s="1"/>
      <c r="L61" s="1"/>
    </row>
    <row r="62" customFormat="false" ht="15" hidden="false" customHeight="false" outlineLevel="0" collapsed="false">
      <c r="A62" s="1"/>
      <c r="B62" s="12" t="s">
        <v>157</v>
      </c>
      <c r="C62" s="1"/>
      <c r="D62" s="1"/>
      <c r="E62" s="31"/>
      <c r="F62" s="36" t="s">
        <v>151</v>
      </c>
      <c r="G62" s="37" t="n">
        <v>0</v>
      </c>
      <c r="H62" s="1"/>
      <c r="I62" s="1"/>
      <c r="J62" s="1"/>
      <c r="K62" s="1"/>
      <c r="L62" s="1"/>
    </row>
    <row r="63" customFormat="false" ht="15" hidden="false" customHeight="false" outlineLevel="0" collapsed="false">
      <c r="A63" s="1"/>
      <c r="B63" s="12" t="s">
        <v>158</v>
      </c>
      <c r="C63" s="1"/>
      <c r="D63" s="1"/>
      <c r="E63" s="31"/>
      <c r="F63" s="36" t="s">
        <v>151</v>
      </c>
      <c r="G63" s="37" t="n">
        <v>0</v>
      </c>
      <c r="H63" s="1"/>
      <c r="I63" s="1"/>
      <c r="J63" s="1"/>
      <c r="K63" s="1"/>
      <c r="L63" s="1"/>
    </row>
    <row r="64" customFormat="false" ht="15" hidden="false" customHeight="false" outlineLevel="0" collapsed="false">
      <c r="A64" s="1"/>
      <c r="B64" s="12" t="s">
        <v>159</v>
      </c>
      <c r="C64" s="1"/>
      <c r="D64" s="1"/>
      <c r="E64" s="31"/>
      <c r="F64" s="36" t="s">
        <v>151</v>
      </c>
      <c r="G64" s="37" t="n">
        <v>0</v>
      </c>
      <c r="H64" s="1"/>
      <c r="I64" s="1"/>
      <c r="J64" s="1"/>
      <c r="K64" s="1"/>
      <c r="L64" s="1"/>
    </row>
    <row r="65" customFormat="false" ht="15" hidden="false" customHeight="false" outlineLevel="0" collapsed="false">
      <c r="A65" s="1"/>
      <c r="B65" s="12" t="s">
        <v>160</v>
      </c>
      <c r="C65" s="1"/>
      <c r="D65" s="1"/>
      <c r="E65" s="31"/>
      <c r="F65" s="36" t="s">
        <v>151</v>
      </c>
      <c r="G65" s="37" t="n">
        <v>0</v>
      </c>
      <c r="H65" s="1"/>
      <c r="I65" s="1"/>
      <c r="J65" s="1"/>
      <c r="K65" s="1"/>
      <c r="L65" s="1"/>
    </row>
    <row r="66" customFormat="false" ht="15" hidden="false" customHeight="false" outlineLevel="0" collapsed="false">
      <c r="A66" s="1"/>
      <c r="B66" s="12" t="s">
        <v>161</v>
      </c>
      <c r="C66" s="1"/>
      <c r="D66" s="1"/>
      <c r="E66" s="31"/>
      <c r="F66" s="36" t="s">
        <v>151</v>
      </c>
      <c r="G66" s="37" t="n">
        <v>0</v>
      </c>
      <c r="H66" s="1"/>
      <c r="I66" s="1"/>
      <c r="J66" s="1"/>
      <c r="K66" s="1"/>
      <c r="L66" s="1"/>
    </row>
    <row r="67" customFormat="false" ht="15" hidden="false" customHeight="false" outlineLevel="0" collapsed="false">
      <c r="A67" s="1"/>
      <c r="B67" s="12" t="s">
        <v>162</v>
      </c>
      <c r="C67" s="1"/>
      <c r="D67" s="1"/>
      <c r="E67" s="31"/>
      <c r="F67" s="36" t="s">
        <v>151</v>
      </c>
      <c r="G67" s="37" t="n">
        <v>0</v>
      </c>
      <c r="H67" s="1"/>
      <c r="I67" s="1"/>
      <c r="J67" s="1"/>
      <c r="K67" s="1"/>
      <c r="L67" s="1"/>
    </row>
    <row r="68" customFormat="false" ht="15" hidden="false" customHeight="false" outlineLevel="0" collapsed="false">
      <c r="A68" s="1"/>
      <c r="B68" s="12" t="s">
        <v>163</v>
      </c>
      <c r="C68" s="1"/>
      <c r="D68" s="1"/>
      <c r="E68" s="31"/>
      <c r="F68" s="36" t="s">
        <v>164</v>
      </c>
      <c r="G68" s="37" t="n">
        <v>0</v>
      </c>
      <c r="H68" s="1"/>
      <c r="I68" s="1"/>
      <c r="J68" s="1"/>
      <c r="K68" s="1"/>
      <c r="L68" s="1"/>
    </row>
    <row r="69" customFormat="false" ht="15" hidden="false" customHeight="false" outlineLevel="0" collapsed="false">
      <c r="A69" s="1"/>
      <c r="B69" s="12" t="s">
        <v>165</v>
      </c>
      <c r="C69" s="1"/>
      <c r="D69" s="1"/>
      <c r="E69" s="31"/>
      <c r="F69" s="36" t="s">
        <v>164</v>
      </c>
      <c r="G69" s="37" t="n">
        <v>0</v>
      </c>
      <c r="H69" s="1"/>
      <c r="I69" s="1"/>
      <c r="J69" s="1"/>
      <c r="K69" s="1"/>
      <c r="L69" s="1"/>
    </row>
    <row r="70" customFormat="false" ht="15" hidden="false" customHeight="false" outlineLevel="0" collapsed="false">
      <c r="A70" s="1"/>
      <c r="B70" s="12" t="s">
        <v>166</v>
      </c>
      <c r="C70" s="1"/>
      <c r="D70" s="1"/>
      <c r="E70" s="31"/>
      <c r="F70" s="36" t="s">
        <v>164</v>
      </c>
      <c r="G70" s="37" t="n">
        <v>0</v>
      </c>
      <c r="H70" s="1"/>
      <c r="I70" s="1"/>
      <c r="J70" s="1"/>
      <c r="K70" s="1"/>
      <c r="L70" s="1"/>
    </row>
    <row r="71" customFormat="false" ht="15" hidden="false" customHeight="false" outlineLevel="0" collapsed="false">
      <c r="A71" s="1"/>
      <c r="B71" s="12" t="s">
        <v>167</v>
      </c>
      <c r="C71" s="1"/>
      <c r="D71" s="1"/>
      <c r="E71" s="31"/>
      <c r="F71" s="36" t="s">
        <v>164</v>
      </c>
      <c r="G71" s="37" t="n">
        <v>0</v>
      </c>
      <c r="H71" s="1"/>
      <c r="I71" s="1"/>
      <c r="J71" s="1"/>
      <c r="K71" s="1"/>
      <c r="L71" s="1"/>
    </row>
    <row r="72" customFormat="false" ht="15" hidden="false" customHeight="false" outlineLevel="0" collapsed="false">
      <c r="A72" s="1"/>
      <c r="B72" s="12" t="s">
        <v>168</v>
      </c>
      <c r="C72" s="1"/>
      <c r="D72" s="1"/>
      <c r="E72" s="31"/>
      <c r="F72" s="36" t="s">
        <v>164</v>
      </c>
      <c r="G72" s="37" t="n">
        <v>0</v>
      </c>
      <c r="H72" s="1"/>
      <c r="I72" s="1"/>
      <c r="J72" s="1"/>
      <c r="K72" s="1"/>
      <c r="L72" s="1"/>
    </row>
    <row r="73" customFormat="false" ht="15" hidden="false" customHeight="false" outlineLevel="0" collapsed="false">
      <c r="A73" s="1"/>
      <c r="B73" s="12" t="s">
        <v>169</v>
      </c>
      <c r="C73" s="1"/>
      <c r="D73" s="1"/>
      <c r="E73" s="31"/>
      <c r="F73" s="36" t="s">
        <v>164</v>
      </c>
      <c r="G73" s="37" t="n">
        <v>0</v>
      </c>
      <c r="H73" s="1"/>
      <c r="I73" s="1"/>
      <c r="J73" s="1"/>
      <c r="K73" s="1"/>
      <c r="L73" s="1"/>
    </row>
    <row r="74" customFormat="false" ht="15" hidden="false" customHeight="false" outlineLevel="0" collapsed="false">
      <c r="A74" s="1"/>
      <c r="B74" s="12" t="s">
        <v>170</v>
      </c>
      <c r="C74" s="1"/>
      <c r="D74" s="1"/>
      <c r="E74" s="38"/>
      <c r="F74" s="36" t="s">
        <v>147</v>
      </c>
      <c r="G74" s="39" t="n">
        <v>1</v>
      </c>
      <c r="H74" s="1"/>
      <c r="I74" s="1"/>
      <c r="J74" s="1"/>
      <c r="K74" s="1"/>
      <c r="L74" s="1"/>
    </row>
    <row r="75" customFormat="false" ht="15" hidden="false" customHeight="false" outlineLevel="0" collapsed="false">
      <c r="A75" s="1"/>
      <c r="B75" s="12" t="s">
        <v>171</v>
      </c>
      <c r="C75" s="1"/>
      <c r="D75" s="1"/>
      <c r="E75" s="38"/>
      <c r="F75" s="36" t="s">
        <v>151</v>
      </c>
      <c r="G75" s="39" t="n">
        <v>0</v>
      </c>
      <c r="H75" s="1"/>
      <c r="I75" s="1"/>
      <c r="J75" s="1"/>
      <c r="K75" s="1"/>
      <c r="L75" s="1"/>
    </row>
    <row r="76" customFormat="false" ht="15" hidden="false" customHeight="false" outlineLevel="0" collapsed="false">
      <c r="A76" s="1"/>
      <c r="B76" s="12" t="s">
        <v>172</v>
      </c>
      <c r="C76" s="1"/>
      <c r="D76" s="1"/>
      <c r="E76" s="38"/>
      <c r="F76" s="36" t="s">
        <v>151</v>
      </c>
      <c r="G76" s="39" t="n">
        <v>4</v>
      </c>
      <c r="H76" s="1"/>
      <c r="I76" s="1"/>
      <c r="J76" s="1"/>
      <c r="K76" s="1"/>
      <c r="L76" s="1"/>
    </row>
    <row r="77" customFormat="false" ht="15" hidden="false" customHeight="false" outlineLevel="0" collapsed="false">
      <c r="A77" s="1"/>
      <c r="B77" s="1"/>
      <c r="C77" s="1"/>
      <c r="D77" s="1"/>
      <c r="E77" s="1"/>
      <c r="F77" s="1"/>
      <c r="G77" s="1"/>
      <c r="H77" s="1"/>
      <c r="I77" s="1"/>
      <c r="J77" s="1"/>
      <c r="K77" s="1"/>
      <c r="L77" s="1"/>
    </row>
    <row r="78" customFormat="false" ht="15" hidden="false" customHeight="false" outlineLevel="0" collapsed="false">
      <c r="A78" s="1"/>
      <c r="B78" s="40" t="s">
        <v>173</v>
      </c>
      <c r="C78" s="1"/>
      <c r="D78" s="1"/>
      <c r="E78" s="1"/>
      <c r="F78" s="1"/>
      <c r="G78" s="1"/>
      <c r="H78" s="1"/>
      <c r="I78" s="1"/>
      <c r="J78" s="1"/>
      <c r="K78" s="1"/>
      <c r="L78" s="1"/>
    </row>
    <row r="79" customFormat="false" ht="15" hidden="false" customHeight="false" outlineLevel="0" collapsed="false">
      <c r="A79" s="1"/>
      <c r="B79" s="8" t="s">
        <v>174</v>
      </c>
      <c r="C79" s="1"/>
      <c r="D79" s="1"/>
      <c r="E79" s="1"/>
      <c r="F79" s="1"/>
      <c r="G79" s="1"/>
      <c r="H79" s="1"/>
      <c r="I79" s="1"/>
      <c r="J79" s="1"/>
      <c r="K79" s="1"/>
      <c r="L79" s="1"/>
    </row>
    <row r="80" customFormat="false" ht="15" hidden="false" customHeight="false" outlineLevel="0" collapsed="false">
      <c r="A80" s="1"/>
      <c r="B80" s="8" t="s">
        <v>175</v>
      </c>
      <c r="C80" s="1"/>
      <c r="D80" s="1"/>
      <c r="E80" s="1"/>
      <c r="F80" s="1"/>
      <c r="G80" s="1"/>
      <c r="H80" s="1"/>
      <c r="I80" s="1"/>
      <c r="J80" s="1"/>
      <c r="K80" s="1"/>
      <c r="L80" s="1"/>
    </row>
    <row r="81" customFormat="false" ht="15" hidden="false" customHeight="false" outlineLevel="0" collapsed="false">
      <c r="A81" s="1"/>
      <c r="B81" s="1"/>
      <c r="C81" s="1"/>
      <c r="D81" s="1"/>
      <c r="E81" s="1"/>
      <c r="F81" s="1"/>
      <c r="G81" s="1"/>
      <c r="H81" s="1"/>
      <c r="I81" s="1"/>
      <c r="J81" s="1"/>
      <c r="K81" s="1"/>
      <c r="L81" s="1"/>
    </row>
    <row r="82" customFormat="false" ht="15" hidden="false" customHeight="false" outlineLevel="0" collapsed="false">
      <c r="A82" s="1"/>
      <c r="B82" s="4" t="s">
        <v>176</v>
      </c>
      <c r="C82" s="5"/>
      <c r="D82" s="5"/>
      <c r="E82" s="5"/>
      <c r="F82" s="5"/>
      <c r="G82" s="5"/>
      <c r="H82" s="5"/>
      <c r="I82" s="1"/>
      <c r="J82" s="1"/>
      <c r="K82" s="1"/>
      <c r="L82" s="1"/>
    </row>
    <row r="83" customFormat="false" ht="23.85" hidden="false" customHeight="false" outlineLevel="0" collapsed="false">
      <c r="A83" s="1"/>
      <c r="B83" s="21" t="s">
        <v>104</v>
      </c>
      <c r="C83" s="17" t="s">
        <v>177</v>
      </c>
      <c r="D83" s="17" t="s">
        <v>133</v>
      </c>
      <c r="E83" s="17" t="s">
        <v>178</v>
      </c>
      <c r="F83" s="17" t="s">
        <v>179</v>
      </c>
      <c r="G83" s="1"/>
      <c r="H83" s="1"/>
      <c r="I83" s="1"/>
      <c r="J83" s="1"/>
      <c r="K83" s="1"/>
      <c r="L83" s="1"/>
    </row>
    <row r="84" customFormat="false" ht="15" hidden="false" customHeight="false" outlineLevel="0" collapsed="false">
      <c r="A84" s="1"/>
      <c r="B84" s="9" t="s">
        <v>109</v>
      </c>
      <c r="C84" s="41" t="n">
        <f aca="false">H40</f>
        <v>0</v>
      </c>
      <c r="D84" s="29" t="n">
        <f aca="false">F40</f>
        <v>0</v>
      </c>
      <c r="E84" s="29" t="n">
        <f aca="false">E6*H40</f>
        <v>0</v>
      </c>
      <c r="F84" s="36" t="str">
        <f aca="false">IF(AND(H40=0,F40&lt;=0.000001),"off, zero flow",IF(AND(H40=1,F40&gt;=E6-0.000001),"on, above minimum","VIOLATED"))</f>
        <v>off, zero flow</v>
      </c>
      <c r="G84" s="1"/>
      <c r="H84" s="1"/>
      <c r="I84" s="1"/>
      <c r="J84" s="1"/>
      <c r="K84" s="1"/>
      <c r="L84" s="1"/>
    </row>
    <row r="85" customFormat="false" ht="15" hidden="false" customHeight="false" outlineLevel="0" collapsed="false">
      <c r="A85" s="1"/>
      <c r="B85" s="9" t="s">
        <v>110</v>
      </c>
      <c r="C85" s="41" t="n">
        <f aca="false">H41</f>
        <v>0</v>
      </c>
      <c r="D85" s="29" t="n">
        <f aca="false">F41</f>
        <v>0</v>
      </c>
      <c r="E85" s="29" t="n">
        <f aca="false">E7*H41</f>
        <v>0</v>
      </c>
      <c r="F85" s="36" t="str">
        <f aca="false">IF(AND(H41=0,F41&lt;=0.000001),"off, zero flow",IF(AND(H41=1,F41&gt;=E7-0.000001),"on, above minimum","VIOLATED"))</f>
        <v>off, zero flow</v>
      </c>
      <c r="G85" s="1"/>
      <c r="H85" s="1"/>
      <c r="I85" s="1"/>
      <c r="J85" s="1"/>
      <c r="K85" s="1"/>
      <c r="L85" s="1"/>
    </row>
    <row r="86" customFormat="false" ht="15" hidden="false" customHeight="false" outlineLevel="0" collapsed="false">
      <c r="A86" s="1"/>
      <c r="B86" s="9" t="s">
        <v>111</v>
      </c>
      <c r="C86" s="41" t="n">
        <f aca="false">H42</f>
        <v>0</v>
      </c>
      <c r="D86" s="29" t="n">
        <f aca="false">F42</f>
        <v>0</v>
      </c>
      <c r="E86" s="29" t="n">
        <f aca="false">E8*H42</f>
        <v>0</v>
      </c>
      <c r="F86" s="36" t="str">
        <f aca="false">IF(AND(H42=0,F42&lt;=0.000001),"off, zero flow",IF(AND(H42=1,F42&gt;=E8-0.000001),"on, above minimum","VIOLATED"))</f>
        <v>off, zero flow</v>
      </c>
      <c r="G86" s="1"/>
      <c r="H86" s="1"/>
      <c r="I86" s="1"/>
      <c r="J86" s="1"/>
      <c r="K86" s="1"/>
      <c r="L86" s="1"/>
    </row>
    <row r="87" customFormat="false" ht="15" hidden="false" customHeight="false" outlineLevel="0" collapsed="false">
      <c r="A87" s="1"/>
      <c r="B87" s="9" t="s">
        <v>112</v>
      </c>
      <c r="C87" s="41" t="n">
        <f aca="false">H43</f>
        <v>0</v>
      </c>
      <c r="D87" s="29" t="n">
        <f aca="false">F43</f>
        <v>0</v>
      </c>
      <c r="E87" s="29" t="n">
        <f aca="false">E9*H43</f>
        <v>0</v>
      </c>
      <c r="F87" s="36" t="str">
        <f aca="false">IF(AND(H43=0,F43&lt;=0.000001),"off, zero flow",IF(AND(H43=1,F43&gt;=E9-0.000001),"on, above minimum","VIOLATED"))</f>
        <v>off, zero flow</v>
      </c>
      <c r="G87" s="1"/>
      <c r="H87" s="1"/>
      <c r="I87" s="1"/>
      <c r="J87" s="1"/>
      <c r="K87" s="1"/>
      <c r="L87" s="1"/>
    </row>
    <row r="88" customFormat="false" ht="15" hidden="false" customHeight="false" outlineLevel="0" collapsed="false">
      <c r="A88" s="1"/>
      <c r="B88" s="9" t="s">
        <v>113</v>
      </c>
      <c r="C88" s="41" t="n">
        <f aca="false">H44</f>
        <v>0</v>
      </c>
      <c r="D88" s="29" t="n">
        <f aca="false">F44</f>
        <v>0</v>
      </c>
      <c r="E88" s="29" t="n">
        <f aca="false">E10*H44</f>
        <v>0</v>
      </c>
      <c r="F88" s="36" t="str">
        <f aca="false">IF(AND(H44=0,F44&lt;=0.000001),"off, zero flow",IF(AND(H44=1,F44&gt;=E10-0.000001),"on, above minimum","VIOLATED"))</f>
        <v>off, zero flow</v>
      </c>
      <c r="G88" s="1"/>
      <c r="H88" s="1"/>
      <c r="I88" s="1"/>
      <c r="J88" s="1"/>
      <c r="K88" s="1"/>
      <c r="L88" s="1"/>
    </row>
    <row r="89" customFormat="false" ht="15" hidden="false" customHeight="false" outlineLevel="0" collapsed="false">
      <c r="A89" s="1"/>
      <c r="B89" s="9" t="s">
        <v>114</v>
      </c>
      <c r="C89" s="41" t="n">
        <f aca="false">H45</f>
        <v>0</v>
      </c>
      <c r="D89" s="29" t="n">
        <f aca="false">F45</f>
        <v>0</v>
      </c>
      <c r="E89" s="29" t="n">
        <f aca="false">E11*H45</f>
        <v>0</v>
      </c>
      <c r="F89" s="36" t="str">
        <f aca="false">IF(AND(H45=0,F45&lt;=0.000001),"off, zero flow",IF(AND(H45=1,F45&gt;=E11-0.000001),"on, above minimum","VIOLATED"))</f>
        <v>off, zero flow</v>
      </c>
      <c r="G89" s="1"/>
      <c r="H89" s="1"/>
      <c r="I89" s="1"/>
      <c r="J89" s="1"/>
      <c r="K89" s="1"/>
      <c r="L89" s="1"/>
    </row>
    <row r="90" customFormat="false" ht="15" hidden="false" customHeight="false" outlineLevel="0" collapsed="false">
      <c r="A90" s="1"/>
      <c r="B90" s="27" t="s">
        <v>180</v>
      </c>
      <c r="C90" s="1"/>
      <c r="D90" s="1"/>
      <c r="E90" s="1"/>
      <c r="F90" s="1"/>
      <c r="G90" s="1"/>
      <c r="H90" s="1"/>
      <c r="I90" s="1"/>
      <c r="J90" s="1"/>
      <c r="K90" s="1"/>
      <c r="L90" s="1"/>
    </row>
    <row r="91" customFormat="false" ht="15" hidden="false" customHeight="false" outlineLevel="0" collapsed="false">
      <c r="A91" s="1"/>
      <c r="B91" s="1"/>
      <c r="C91" s="1"/>
      <c r="D91" s="1"/>
      <c r="E91" s="1"/>
      <c r="F91" s="1"/>
      <c r="G91" s="1"/>
      <c r="H91" s="1"/>
      <c r="I91" s="1"/>
      <c r="J91" s="1"/>
      <c r="K91" s="1"/>
      <c r="L91" s="1"/>
    </row>
    <row r="92" customFormat="false" ht="15" hidden="false" customHeight="false" outlineLevel="0" collapsed="false">
      <c r="A92" s="1"/>
      <c r="B92" s="1"/>
      <c r="C92" s="1"/>
      <c r="D92" s="1"/>
      <c r="E92" s="1"/>
      <c r="F92" s="1"/>
      <c r="G92" s="1"/>
      <c r="H92" s="1"/>
      <c r="I92" s="1"/>
      <c r="J92" s="1"/>
      <c r="K92" s="1"/>
      <c r="L92" s="1"/>
    </row>
    <row r="93" customFormat="false" ht="15" hidden="false" customHeight="false" outlineLevel="0" collapsed="false">
      <c r="A93" s="1"/>
      <c r="B93" s="1"/>
      <c r="C93" s="1"/>
      <c r="D93" s="1"/>
      <c r="E93" s="1"/>
      <c r="F93" s="1"/>
      <c r="G93" s="1"/>
      <c r="H93" s="1"/>
      <c r="I93" s="1"/>
      <c r="J93" s="1"/>
      <c r="K93" s="1"/>
      <c r="L93" s="1"/>
    </row>
    <row r="94" customFormat="false" ht="15" hidden="false" customHeight="false" outlineLevel="0" collapsed="false">
      <c r="A94" s="1"/>
      <c r="B94" s="1"/>
      <c r="C94" s="1"/>
      <c r="D94" s="1"/>
      <c r="E94" s="1"/>
      <c r="F94" s="1"/>
      <c r="G94" s="1"/>
      <c r="H94" s="1"/>
      <c r="I94" s="1"/>
      <c r="J94" s="1"/>
      <c r="K94" s="1"/>
      <c r="L94" s="1"/>
    </row>
    <row r="95" customFormat="false" ht="15" hidden="false" customHeight="false" outlineLevel="0" collapsed="false">
      <c r="A95" s="1"/>
      <c r="B95" s="1"/>
      <c r="C95" s="1"/>
      <c r="D95" s="1"/>
      <c r="E95" s="1"/>
      <c r="F95" s="1"/>
      <c r="G95" s="1"/>
      <c r="H95" s="1"/>
      <c r="I95" s="1"/>
      <c r="J95" s="1"/>
      <c r="K95" s="1"/>
      <c r="L95" s="1"/>
    </row>
    <row r="96" customFormat="false" ht="15" hidden="false" customHeight="false" outlineLevel="0" collapsed="false">
      <c r="A96" s="1"/>
      <c r="B96" s="1"/>
      <c r="C96" s="1"/>
      <c r="D96" s="1"/>
      <c r="E96" s="1"/>
      <c r="F96" s="1"/>
      <c r="G96" s="1"/>
      <c r="H96" s="1"/>
      <c r="I96" s="1"/>
      <c r="J96" s="1"/>
      <c r="K96" s="1"/>
      <c r="L96" s="1"/>
    </row>
    <row r="97" customFormat="false" ht="15" hidden="false" customHeight="false" outlineLevel="0" collapsed="false">
      <c r="A97" s="1"/>
      <c r="B97" s="1"/>
      <c r="C97" s="1"/>
      <c r="D97" s="1"/>
      <c r="E97" s="1"/>
      <c r="F97" s="1"/>
      <c r="G97" s="1"/>
      <c r="H97" s="1"/>
      <c r="I97" s="1"/>
      <c r="J97" s="1"/>
      <c r="K97" s="1"/>
      <c r="L97" s="1"/>
    </row>
    <row r="98" customFormat="false" ht="15" hidden="false" customHeight="false" outlineLevel="0" collapsed="false">
      <c r="A98" s="1"/>
      <c r="B98" s="1"/>
      <c r="C98" s="1"/>
      <c r="D98" s="1"/>
      <c r="E98" s="1"/>
      <c r="F98" s="1"/>
      <c r="G98" s="1"/>
      <c r="H98" s="1"/>
      <c r="I98" s="1"/>
      <c r="J98" s="1"/>
      <c r="K98" s="1"/>
      <c r="L98" s="1"/>
    </row>
    <row r="99" customFormat="false" ht="15" hidden="false" customHeight="false" outlineLevel="0" collapsed="false">
      <c r="A99" s="1"/>
      <c r="B99" s="1"/>
      <c r="C99" s="1"/>
      <c r="D99" s="1"/>
      <c r="E99" s="1"/>
      <c r="F99" s="1"/>
      <c r="G99" s="1"/>
      <c r="H99" s="1"/>
      <c r="I99" s="1"/>
      <c r="J99" s="1"/>
      <c r="K99" s="1"/>
      <c r="L99" s="1"/>
    </row>
    <row r="100" customFormat="false" ht="15" hidden="false" customHeight="false" outlineLevel="0" collapsed="false">
      <c r="A100" s="1"/>
      <c r="B100" s="1"/>
      <c r="C100" s="1"/>
      <c r="D100" s="1"/>
      <c r="E100" s="1"/>
      <c r="F100" s="1"/>
      <c r="G100" s="1"/>
      <c r="H100" s="1"/>
      <c r="I100" s="1"/>
      <c r="J100" s="1"/>
      <c r="K100" s="1"/>
      <c r="L100" s="1"/>
    </row>
    <row r="101" customFormat="false" ht="15" hidden="false" customHeight="false" outlineLevel="0" collapsed="false">
      <c r="A101" s="1"/>
      <c r="B101" s="1"/>
      <c r="C101" s="1"/>
      <c r="D101" s="1"/>
      <c r="E101" s="1"/>
      <c r="F101" s="1"/>
      <c r="G101" s="1"/>
      <c r="H101" s="1"/>
      <c r="I101" s="1"/>
      <c r="J101" s="1"/>
      <c r="K101" s="1"/>
      <c r="L101" s="1"/>
    </row>
    <row r="102" customFormat="false" ht="15" hidden="false" customHeight="false" outlineLevel="0" collapsed="false">
      <c r="A102" s="1"/>
      <c r="B102" s="1"/>
      <c r="C102" s="1"/>
      <c r="D102" s="1"/>
      <c r="E102" s="1"/>
      <c r="F102" s="1"/>
      <c r="G102" s="1"/>
      <c r="H102" s="1"/>
      <c r="I102" s="1"/>
      <c r="J102" s="1"/>
      <c r="K102" s="1"/>
      <c r="L102" s="1"/>
    </row>
    <row r="103" customFormat="false" ht="15" hidden="false" customHeight="false" outlineLevel="0" collapsed="false">
      <c r="A103" s="1"/>
      <c r="B103" s="1"/>
      <c r="C103" s="1"/>
      <c r="D103" s="1"/>
      <c r="E103" s="1"/>
      <c r="F103" s="1"/>
      <c r="G103" s="1"/>
      <c r="H103" s="1"/>
      <c r="I103" s="1"/>
      <c r="J103" s="1"/>
      <c r="K103" s="1"/>
      <c r="L103" s="1"/>
    </row>
    <row r="104" customFormat="false" ht="15" hidden="false" customHeight="false" outlineLevel="0" collapsed="false">
      <c r="A104" s="1"/>
      <c r="B104" s="1"/>
      <c r="C104" s="1"/>
      <c r="D104" s="1"/>
      <c r="E104" s="1"/>
      <c r="F104" s="1"/>
      <c r="G104" s="1"/>
      <c r="H104" s="1"/>
      <c r="I104" s="1"/>
      <c r="J104" s="1"/>
      <c r="K104" s="1"/>
      <c r="L104" s="1"/>
    </row>
    <row r="105" customFormat="false" ht="15" hidden="false" customHeight="false" outlineLevel="0" collapsed="false">
      <c r="A105" s="1"/>
      <c r="B105" s="1"/>
      <c r="C105" s="1"/>
      <c r="D105" s="1"/>
      <c r="E105" s="1"/>
      <c r="F105" s="1"/>
      <c r="G105" s="1"/>
      <c r="H105" s="1"/>
      <c r="I105" s="1"/>
      <c r="J105" s="1"/>
      <c r="K105" s="1"/>
      <c r="L105" s="1"/>
    </row>
  </sheetData>
  <printOptions headings="false" gridLines="false" gridLinesSet="true" horizontalCentered="false" verticalCentered="false"/>
  <pageMargins left="0.4" right="0.4" top="0.5" bottom="0.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2026-08-03T04:28:23Z</dcterms:created>
  <dc:creator>openpyxl</dc:creator>
  <dc:description/>
  <dc:language>en-US</dc:language>
  <cp:lastModifiedBy/>
  <dcterms:modified xsi:type="dcterms:W3CDTF">2026-08-03T04:28:24Z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